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C:\Users\tfrey\Desktop\Dissertation_publish\Data\"/>
    </mc:Choice>
  </mc:AlternateContent>
  <xr:revisionPtr revIDLastSave="0" documentId="13_ncr:1_{4A94951D-C757-4CE4-88A9-077CD6DD920E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Introduction" sheetId="9" r:id="rId1"/>
    <sheet name="Normalisation (P)" sheetId="8" r:id="rId2"/>
    <sheet name="Normalisation (C)" sheetId="7" r:id="rId3"/>
    <sheet name="Normalisation (E)" sheetId="6" r:id="rId4"/>
    <sheet name="Weighting (C)" sheetId="3" r:id="rId5"/>
    <sheet name="Weighting (E)" sheetId="2" r:id="rId6"/>
  </sheets>
  <calcPr calcId="191029"/>
</workbook>
</file>

<file path=xl/calcChain.xml><?xml version="1.0" encoding="utf-8"?>
<calcChain xmlns="http://schemas.openxmlformats.org/spreadsheetml/2006/main">
  <c r="F9" i="2" l="1"/>
  <c r="E9" i="2"/>
  <c r="D9" i="2"/>
  <c r="C9" i="2"/>
  <c r="D9" i="3"/>
  <c r="C9" i="3"/>
  <c r="D11" i="8" l="1"/>
  <c r="D12" i="8"/>
  <c r="C10" i="8"/>
  <c r="H12" i="6"/>
  <c r="H11" i="6"/>
  <c r="H10" i="6"/>
  <c r="H9" i="6"/>
  <c r="G12" i="6"/>
  <c r="G11" i="6"/>
  <c r="G10" i="6"/>
  <c r="G9" i="6"/>
  <c r="D9" i="7"/>
  <c r="D13" i="7" s="1"/>
  <c r="F12" i="6"/>
  <c r="E12" i="6"/>
  <c r="F11" i="6"/>
  <c r="E11" i="6"/>
  <c r="F10" i="6"/>
  <c r="E10" i="6"/>
  <c r="F9" i="6"/>
  <c r="E9" i="6"/>
  <c r="D10" i="6"/>
  <c r="D11" i="6"/>
  <c r="C11" i="6"/>
  <c r="C10" i="6"/>
  <c r="D12" i="7"/>
  <c r="D16" i="7" s="1"/>
  <c r="D11" i="7"/>
  <c r="D15" i="7" s="1"/>
  <c r="C11" i="7"/>
  <c r="C10" i="7"/>
  <c r="C14" i="7" s="1"/>
  <c r="C9" i="7"/>
  <c r="C12" i="8"/>
  <c r="G16" i="6" l="1"/>
  <c r="D15" i="6"/>
  <c r="C13" i="7"/>
  <c r="C15" i="7"/>
  <c r="C14" i="6"/>
  <c r="F16" i="6"/>
  <c r="H15" i="6"/>
  <c r="F13" i="6"/>
  <c r="C15" i="6"/>
  <c r="D14" i="6"/>
  <c r="H13" i="6"/>
  <c r="H14" i="6"/>
  <c r="H16" i="6"/>
  <c r="G13" i="6"/>
  <c r="G15" i="6"/>
  <c r="G14" i="6"/>
  <c r="E16" i="6"/>
  <c r="E13" i="6"/>
  <c r="D16" i="8"/>
  <c r="D15" i="8"/>
  <c r="C14" i="8"/>
  <c r="C16" i="8"/>
  <c r="F10" i="2"/>
  <c r="E10" i="2"/>
  <c r="C10" i="2"/>
  <c r="D10" i="2"/>
  <c r="D10" i="3"/>
  <c r="C10" i="3"/>
</calcChain>
</file>

<file path=xl/sharedStrings.xml><?xml version="1.0" encoding="utf-8"?>
<sst xmlns="http://schemas.openxmlformats.org/spreadsheetml/2006/main" count="127" uniqueCount="44">
  <si>
    <t>Type 1 (linear)</t>
  </si>
  <si>
    <t>Type 2 (exponential)</t>
  </si>
  <si>
    <t>Type 4 (incremental)</t>
  </si>
  <si>
    <t>Mean</t>
  </si>
  <si>
    <t>Total Type 1</t>
  </si>
  <si>
    <t>Total Type 2</t>
  </si>
  <si>
    <t>Total Type 3</t>
  </si>
  <si>
    <t>Total Type 4</t>
  </si>
  <si>
    <t>Expert 1</t>
  </si>
  <si>
    <t>Expert 2</t>
  </si>
  <si>
    <t>Expert 3</t>
  </si>
  <si>
    <t>Expert 4</t>
  </si>
  <si>
    <t>Expert 5</t>
  </si>
  <si>
    <t>Type 1</t>
  </si>
  <si>
    <t>Type 2</t>
  </si>
  <si>
    <t>Type 3</t>
  </si>
  <si>
    <t>Type 4</t>
  </si>
  <si>
    <t>Current Impact Sensitivity (Charge)</t>
  </si>
  <si>
    <t>Current Impact Sensitivity (Detonator)</t>
  </si>
  <si>
    <t>Complexity of the EOD Operation</t>
  </si>
  <si>
    <t>Water Depth</t>
  </si>
  <si>
    <t>Momentary Current Speed</t>
  </si>
  <si>
    <t>How would you weight the factor's contribution to the consequences of an undesired detonation?</t>
  </si>
  <si>
    <t>How would you weight the factor's contribution to the complexity of the EOD operation?</t>
  </si>
  <si>
    <t>Standard deviation</t>
  </si>
  <si>
    <t>How does the factor contribute to the probability of an undesired detonation?</t>
  </si>
  <si>
    <t>How does the factor contribute to the consequences of an undesired detonation?</t>
  </si>
  <si>
    <t>How does the factor contribute to the complexity of the EOD operation?</t>
  </si>
  <si>
    <t>Charge Mass</t>
  </si>
  <si>
    <t>Condition of Ignition Chain (Corrosion)</t>
  </si>
  <si>
    <t>Significant Wave Height</t>
  </si>
  <si>
    <t>Condition of Casing</t>
  </si>
  <si>
    <t>Sedimentation Rate</t>
  </si>
  <si>
    <t>Type 3 (root)</t>
  </si>
  <si>
    <t>Introduction</t>
  </si>
  <si>
    <t>Bibliographic information of the dataset:</t>
  </si>
  <si>
    <t>Bibliographic information of the dissertation:</t>
  </si>
  <si>
    <r>
      <t xml:space="preserve">Frey, Torsten. </t>
    </r>
    <r>
      <rPr>
        <i/>
        <sz val="11"/>
        <color theme="1"/>
        <rFont val="Calibri"/>
        <family val="2"/>
      </rPr>
      <t>A New Risk Assessment Model for Unexploded underwater Military Munitions</t>
    </r>
    <r>
      <rPr>
        <sz val="11"/>
        <color rgb="FF000000"/>
        <rFont val="Calibri"/>
        <family val="2"/>
      </rPr>
      <t xml:space="preserve">. Dissertation. Leipzig University. Leipzig. 2025. DOI: </t>
    </r>
    <r>
      <rPr>
        <sz val="11"/>
        <color theme="0" tint="-0.34998626667073579"/>
        <rFont val="Calibri"/>
        <family val="2"/>
      </rPr>
      <t>10.5281/zenodo.14620239</t>
    </r>
    <r>
      <rPr>
        <sz val="11"/>
        <color rgb="FF000000"/>
        <rFont val="Calibri"/>
        <family val="2"/>
      </rPr>
      <t>.</t>
    </r>
  </si>
  <si>
    <t>Bibliographic information of RUMMs:</t>
  </si>
  <si>
    <r>
      <t xml:space="preserve">Frey, Torsten. </t>
    </r>
    <r>
      <rPr>
        <i/>
        <sz val="11"/>
        <color theme="1"/>
        <rFont val="Calibri"/>
        <family val="2"/>
      </rPr>
      <t>Risk assessment model for Unexploded underwater Military Munitions (RUMMs)</t>
    </r>
    <r>
      <rPr>
        <sz val="11"/>
        <color rgb="FF000000"/>
        <rFont val="Calibri"/>
        <family val="2"/>
      </rPr>
      <t xml:space="preserve">. v1.01. GEOMAR Helmholtz Centre for Ocean Research Kiel (GEOMAR). Kiel. 2024. DOI: </t>
    </r>
    <r>
      <rPr>
        <sz val="11"/>
        <color theme="0" tint="-0.34998626667073579"/>
        <rFont val="Calibri"/>
        <family val="2"/>
      </rPr>
      <t>10.3289/SW_1_2024</t>
    </r>
    <r>
      <rPr>
        <sz val="11"/>
        <color rgb="FF000000"/>
        <rFont val="Calibri"/>
        <family val="2"/>
      </rPr>
      <t>.</t>
    </r>
  </si>
  <si>
    <t>Contact information:</t>
  </si>
  <si>
    <r>
      <t xml:space="preserve">Torsten Frey
GEOMAR Helmholtz Centre for Ocean Research Kiel (GEOMAR)
DeepSea Monitoring Group (DSM)
Wischhofstraße 1-3, 24148 Kiel
</t>
    </r>
    <r>
      <rPr>
        <u/>
        <sz val="11"/>
        <color theme="1"/>
        <rFont val="Calibri"/>
        <family val="2"/>
      </rPr>
      <t>E-Mail:</t>
    </r>
    <r>
      <rPr>
        <sz val="11"/>
        <color rgb="FF000000"/>
        <rFont val="Calibri"/>
        <family val="2"/>
      </rPr>
      <t xml:space="preserve"> tfrey@geomar.de
</t>
    </r>
    <r>
      <rPr>
        <u/>
        <sz val="11"/>
        <color theme="1"/>
        <rFont val="Calibri"/>
        <family val="2"/>
      </rPr>
      <t>Phone:</t>
    </r>
    <r>
      <rPr>
        <sz val="11"/>
        <color rgb="FF000000"/>
        <rFont val="Calibri"/>
        <family val="2"/>
      </rPr>
      <t xml:space="preserve"> +49 431 600 2599</t>
    </r>
  </si>
  <si>
    <r>
      <t xml:space="preserve">Frey, Torsten. </t>
    </r>
    <r>
      <rPr>
        <i/>
        <sz val="11"/>
        <color theme="1"/>
        <rFont val="Calibri"/>
        <family val="2"/>
      </rPr>
      <t>A New Risk Assessment Model for Unexploded underwater Military Munitions: Workshop 2 Poll Results</t>
    </r>
    <r>
      <rPr>
        <sz val="11"/>
        <color rgb="FF000000"/>
        <rFont val="Calibri"/>
        <family val="2"/>
      </rPr>
      <t xml:space="preserve">. Leipzig University. Leipzig. 2025. DOI: </t>
    </r>
    <r>
      <rPr>
        <sz val="11"/>
        <color theme="0" tint="-0.34998626667073579"/>
        <rFont val="Calibri"/>
        <family val="2"/>
      </rPr>
      <t>10.25532/OPARA-758</t>
    </r>
    <r>
      <rPr>
        <sz val="11"/>
        <color rgb="FF000000"/>
        <rFont val="Calibri"/>
        <family val="2"/>
      </rPr>
      <t>.</t>
    </r>
  </si>
  <si>
    <r>
      <t xml:space="preserve">This file contains supplementary data to the doctoral thesis </t>
    </r>
    <r>
      <rPr>
        <i/>
        <sz val="11"/>
        <color theme="1"/>
        <rFont val="Calibri"/>
        <family val="2"/>
      </rPr>
      <t>A New Risk Assessment Model for Unexploded underwater Military Munitions</t>
    </r>
    <r>
      <rPr>
        <sz val="11"/>
        <color rgb="FF000000"/>
        <rFont val="Calibri"/>
        <family val="2"/>
      </rPr>
      <t xml:space="preserve"> (see bibliographic information below) and is therefore not self-explanatory. For detailed information, the interested party is referred to Appendices 6, 7, and 8 of the dissertation. The data were produced during the development of the model </t>
    </r>
    <r>
      <rPr>
        <i/>
        <u/>
        <sz val="11"/>
        <color theme="1"/>
        <rFont val="Calibri"/>
        <family val="2"/>
      </rPr>
      <t>R</t>
    </r>
    <r>
      <rPr>
        <i/>
        <sz val="11"/>
        <color theme="1"/>
        <rFont val="Calibri"/>
        <family val="2"/>
      </rPr>
      <t xml:space="preserve">isk assessment model for </t>
    </r>
    <r>
      <rPr>
        <i/>
        <u/>
        <sz val="11"/>
        <color theme="1"/>
        <rFont val="Calibri"/>
        <family val="2"/>
      </rPr>
      <t>U</t>
    </r>
    <r>
      <rPr>
        <i/>
        <sz val="11"/>
        <color theme="1"/>
        <rFont val="Calibri"/>
        <family val="2"/>
      </rPr>
      <t xml:space="preserve">nexploded underwater </t>
    </r>
    <r>
      <rPr>
        <i/>
        <u/>
        <sz val="11"/>
        <color theme="1"/>
        <rFont val="Calibri"/>
        <family val="2"/>
      </rPr>
      <t>M</t>
    </r>
    <r>
      <rPr>
        <i/>
        <sz val="11"/>
        <color theme="1"/>
        <rFont val="Calibri"/>
        <family val="2"/>
      </rPr>
      <t xml:space="preserve">ilitary </t>
    </r>
    <r>
      <rPr>
        <i/>
        <u/>
        <sz val="11"/>
        <color theme="1"/>
        <rFont val="Calibri"/>
        <family val="2"/>
      </rPr>
      <t>M</t>
    </r>
    <r>
      <rPr>
        <i/>
        <sz val="11"/>
        <color theme="1"/>
        <rFont val="Calibri"/>
        <family val="2"/>
      </rPr>
      <t>unition</t>
    </r>
    <r>
      <rPr>
        <i/>
        <u/>
        <sz val="11"/>
        <color theme="1"/>
        <rFont val="Calibri"/>
        <family val="2"/>
      </rPr>
      <t>s</t>
    </r>
    <r>
      <rPr>
        <i/>
        <sz val="11"/>
        <color theme="1"/>
        <rFont val="Calibri"/>
        <family val="2"/>
      </rPr>
      <t xml:space="preserve"> (RUMMs)</t>
    </r>
    <r>
      <rPr>
        <sz val="11"/>
        <color rgb="FF000000"/>
        <rFont val="Calibri"/>
        <family val="2"/>
      </rPr>
      <t xml:space="preserve"> (see bibliographic information below).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</si>
</sst>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</font>
    <font>
      <sz val="11"/>
      <color theme="1"/>
      <name val="Arial"/>
      <family val="2"/>
      <scheme val="minor"/>
    </font>
    <font>
      <sz val="10"/>
      <color theme="1"/>
      <name val="Arial"/>
    </font>
    <font>
      <sz val="10"/>
      <color rgb="FF000000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i/>
      <sz val="20"/>
      <color rgb="FF135DA1"/>
      <name val="Calibri"/>
      <family val="2"/>
    </font>
    <font>
      <i/>
      <sz val="11"/>
      <color theme="1"/>
      <name val="Calibri"/>
      <family val="2"/>
    </font>
    <font>
      <sz val="11"/>
      <color rgb="FF000000"/>
      <name val="Calibri"/>
      <family val="2"/>
    </font>
    <font>
      <i/>
      <u/>
      <sz val="11"/>
      <color theme="1"/>
      <name val="Calibri"/>
      <family val="2"/>
    </font>
    <font>
      <b/>
      <u/>
      <sz val="11"/>
      <color theme="1"/>
      <name val="Calibri"/>
      <family val="2"/>
    </font>
    <font>
      <sz val="11"/>
      <color theme="0" tint="-0.34998626667073579"/>
      <name val="Calibri"/>
      <family val="2"/>
    </font>
    <font>
      <u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" fillId="0" borderId="0"/>
  </cellStyleXfs>
  <cellXfs count="61">
    <xf numFmtId="0" fontId="0" fillId="0" borderId="0" xfId="0" applyFont="1" applyAlignment="1"/>
    <xf numFmtId="0" fontId="0" fillId="0" borderId="1" xfId="0" applyFont="1" applyBorder="1" applyAlignment="1"/>
    <xf numFmtId="0" fontId="2" fillId="0" borderId="1" xfId="0" applyFont="1" applyBorder="1" applyAlignment="1"/>
    <xf numFmtId="0" fontId="0" fillId="0" borderId="3" xfId="0" applyFont="1" applyBorder="1" applyAlignment="1"/>
    <xf numFmtId="0" fontId="0" fillId="0" borderId="4" xfId="0" applyFont="1" applyBorder="1" applyAlignment="1"/>
    <xf numFmtId="0" fontId="5" fillId="0" borderId="5" xfId="0" applyFont="1" applyBorder="1" applyAlignment="1"/>
    <xf numFmtId="0" fontId="0" fillId="0" borderId="6" xfId="0" applyFont="1" applyBorder="1" applyAlignment="1"/>
    <xf numFmtId="0" fontId="0" fillId="0" borderId="8" xfId="0" applyFont="1" applyBorder="1" applyAlignment="1"/>
    <xf numFmtId="0" fontId="0" fillId="0" borderId="9" xfId="0" applyFont="1" applyBorder="1" applyAlignment="1"/>
    <xf numFmtId="0" fontId="4" fillId="0" borderId="13" xfId="0" applyFont="1" applyBorder="1" applyAlignment="1">
      <alignment horizontal="left"/>
    </xf>
    <xf numFmtId="0" fontId="4" fillId="0" borderId="14" xfId="0" applyFont="1" applyBorder="1" applyAlignment="1"/>
    <xf numFmtId="0" fontId="4" fillId="0" borderId="15" xfId="0" applyFont="1" applyBorder="1" applyAlignment="1"/>
    <xf numFmtId="0" fontId="5" fillId="0" borderId="2" xfId="0" applyFont="1" applyBorder="1" applyAlignment="1"/>
    <xf numFmtId="0" fontId="2" fillId="0" borderId="3" xfId="0" applyFont="1" applyBorder="1" applyAlignment="1"/>
    <xf numFmtId="0" fontId="5" fillId="0" borderId="7" xfId="0" applyFont="1" applyBorder="1" applyAlignment="1"/>
    <xf numFmtId="0" fontId="2" fillId="0" borderId="8" xfId="0" applyFont="1" applyBorder="1" applyAlignment="1"/>
    <xf numFmtId="0" fontId="4" fillId="0" borderId="2" xfId="0" applyFont="1" applyBorder="1" applyAlignment="1">
      <alignment horizontal="left"/>
    </xf>
    <xf numFmtId="0" fontId="4" fillId="0" borderId="3" xfId="0" applyFont="1" applyBorder="1" applyAlignment="1"/>
    <xf numFmtId="0" fontId="4" fillId="0" borderId="4" xfId="0" applyFont="1" applyBorder="1" applyAlignment="1"/>
    <xf numFmtId="2" fontId="0" fillId="0" borderId="8" xfId="0" applyNumberFormat="1" applyFont="1" applyBorder="1" applyAlignment="1"/>
    <xf numFmtId="2" fontId="0" fillId="0" borderId="9" xfId="0" applyNumberFormat="1" applyFont="1" applyBorder="1" applyAlignment="1"/>
    <xf numFmtId="9" fontId="0" fillId="0" borderId="1" xfId="1" applyFont="1" applyBorder="1" applyAlignment="1"/>
    <xf numFmtId="0" fontId="2" fillId="0" borderId="6" xfId="0" applyFont="1" applyBorder="1" applyAlignment="1"/>
    <xf numFmtId="9" fontId="0" fillId="0" borderId="6" xfId="1" applyFont="1" applyBorder="1" applyAlignment="1"/>
    <xf numFmtId="9" fontId="0" fillId="0" borderId="8" xfId="1" applyFont="1" applyBorder="1" applyAlignment="1"/>
    <xf numFmtId="9" fontId="0" fillId="0" borderId="9" xfId="1" applyFont="1" applyBorder="1" applyAlignment="1"/>
    <xf numFmtId="0" fontId="5" fillId="0" borderId="13" xfId="0" applyFont="1" applyBorder="1" applyAlignment="1"/>
    <xf numFmtId="0" fontId="0" fillId="0" borderId="14" xfId="0" applyFont="1" applyBorder="1" applyAlignment="1"/>
    <xf numFmtId="0" fontId="0" fillId="0" borderId="15" xfId="0" applyFont="1" applyBorder="1" applyAlignment="1"/>
    <xf numFmtId="0" fontId="2" fillId="0" borderId="4" xfId="0" applyFont="1" applyBorder="1" applyAlignment="1"/>
    <xf numFmtId="0" fontId="2" fillId="0" borderId="9" xfId="0" applyFont="1" applyBorder="1" applyAlignment="1"/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/>
    <xf numFmtId="0" fontId="0" fillId="2" borderId="3" xfId="0" applyFont="1" applyFill="1" applyBorder="1" applyAlignment="1"/>
    <xf numFmtId="0" fontId="0" fillId="2" borderId="4" xfId="0" applyFont="1" applyFill="1" applyBorder="1" applyAlignment="1"/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0" fillId="3" borderId="0" xfId="0" applyFont="1" applyFill="1" applyAlignment="1"/>
    <xf numFmtId="0" fontId="7" fillId="3" borderId="0" xfId="2" applyFont="1" applyFill="1" applyAlignment="1">
      <alignment vertical="top"/>
    </xf>
    <xf numFmtId="0" fontId="7" fillId="3" borderId="0" xfId="2" applyFont="1" applyFill="1"/>
    <xf numFmtId="0" fontId="8" fillId="3" borderId="0" xfId="2" applyFont="1" applyFill="1" applyAlignment="1">
      <alignment horizontal="center" vertical="top"/>
    </xf>
    <xf numFmtId="0" fontId="7" fillId="3" borderId="0" xfId="2" applyFont="1" applyFill="1" applyAlignment="1">
      <alignment horizontal="left" vertical="top" wrapText="1"/>
    </xf>
    <xf numFmtId="0" fontId="12" fillId="3" borderId="0" xfId="2" applyFont="1" applyFill="1" applyAlignment="1">
      <alignment horizontal="left" vertical="top"/>
    </xf>
    <xf numFmtId="0" fontId="7" fillId="3" borderId="0" xfId="2" applyFont="1" applyFill="1" applyAlignment="1">
      <alignment horizontal="left" vertical="top"/>
    </xf>
    <xf numFmtId="0" fontId="7" fillId="0" borderId="0" xfId="2" applyFont="1"/>
    <xf numFmtId="0" fontId="2" fillId="2" borderId="11" xfId="0" applyFont="1" applyFill="1" applyBorder="1" applyAlignment="1">
      <alignment horizontal="right" vertical="center" wrapText="1"/>
    </xf>
    <xf numFmtId="0" fontId="2" fillId="2" borderId="12" xfId="0" applyFont="1" applyFill="1" applyBorder="1" applyAlignment="1">
      <alignment horizontal="right" vertical="center" wrapText="1"/>
    </xf>
    <xf numFmtId="0" fontId="0" fillId="3" borderId="0" xfId="0" applyFont="1" applyFill="1" applyAlignment="1">
      <alignment horizontal="center"/>
    </xf>
    <xf numFmtId="0" fontId="6" fillId="2" borderId="11" xfId="0" applyFont="1" applyFill="1" applyBorder="1" applyAlignment="1">
      <alignment horizontal="right" vertical="center" wrapText="1"/>
    </xf>
    <xf numFmtId="0" fontId="0" fillId="2" borderId="12" xfId="0" applyFont="1" applyFill="1" applyBorder="1" applyAlignment="1">
      <alignment horizontal="right" vertic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wrapText="1"/>
    </xf>
    <xf numFmtId="0" fontId="0" fillId="2" borderId="4" xfId="0" applyFont="1" applyFill="1" applyBorder="1" applyAlignment="1">
      <alignment horizontal="center" wrapText="1"/>
    </xf>
    <xf numFmtId="0" fontId="0" fillId="2" borderId="3" xfId="0" applyFont="1" applyFill="1" applyBorder="1" applyAlignment="1">
      <alignment horizontal="center" wrapText="1"/>
    </xf>
    <xf numFmtId="0" fontId="0" fillId="2" borderId="7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3">
    <cellStyle name="Prozent" xfId="1" builtinId="5"/>
    <cellStyle name="Standard" xfId="0" builtinId="0"/>
    <cellStyle name="Standard 2" xfId="2" xr:uid="{F35E3A9F-E95D-43DF-AECA-4B20CA6BF8B6}"/>
  </cellStyles>
  <dxfs count="14">
    <dxf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7" tint="-0.499984740745262"/>
      </font>
      <fill>
        <patternFill>
          <bgColor theme="7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7" tint="-0.499984740745262"/>
      </font>
      <fill>
        <patternFill>
          <bgColor theme="7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7" tint="-0.499984740745262"/>
      </font>
      <fill>
        <patternFill>
          <bgColor theme="7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7" tint="-0.499984740745262"/>
      </font>
      <fill>
        <patternFill>
          <bgColor theme="7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7" tint="-0.499984740745262"/>
      </font>
      <fill>
        <patternFill>
          <bgColor theme="7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de-DE" sz="1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9DB-43E3-BFAA-84FE291A157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9DB-43E3-BFAA-84FE291A157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9DB-43E3-BFAA-84FE291A157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9DB-43E3-BFAA-84FE291A157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de-DE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'Normalisation (P)'!#REF!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'Normalisation (P)'!#REF!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'Normalisation (P)'!#REF!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1469-4A47-89D9-1AFDE1947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de-DE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de-DE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133894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B15FA1B3-B7BA-4667-A2AE-494FD3382B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10F84-FF92-4975-8519-1BE6EB39F9B5}">
  <dimension ref="A1:D33"/>
  <sheetViews>
    <sheetView tabSelected="1" zoomScaleNormal="100" workbookViewId="0">
      <selection activeCell="C11" sqref="C11"/>
    </sheetView>
  </sheetViews>
  <sheetFormatPr baseColWidth="10" defaultColWidth="0" defaultRowHeight="0" customHeight="1" zeroHeight="1" x14ac:dyDescent="0.3"/>
  <cols>
    <col min="1" max="1" width="11.5546875" style="40" customWidth="1"/>
    <col min="2" max="2" width="167.6640625" style="39" customWidth="1"/>
    <col min="3" max="3" width="11.5546875" style="40" customWidth="1"/>
    <col min="4" max="4" width="0" style="45" hidden="1" customWidth="1"/>
    <col min="5" max="16384" width="11.5546875" style="45" hidden="1"/>
  </cols>
  <sheetData>
    <row r="1" spans="2:2" s="40" customFormat="1" ht="14.4" x14ac:dyDescent="0.3">
      <c r="B1" s="39"/>
    </row>
    <row r="2" spans="2:2" s="40" customFormat="1" ht="25.8" x14ac:dyDescent="0.3">
      <c r="B2" s="41" t="s">
        <v>34</v>
      </c>
    </row>
    <row r="3" spans="2:2" s="40" customFormat="1" ht="14.4" x14ac:dyDescent="0.3">
      <c r="B3" s="39"/>
    </row>
    <row r="4" spans="2:2" s="40" customFormat="1" ht="44.4" customHeight="1" x14ac:dyDescent="0.3">
      <c r="B4" s="42" t="s">
        <v>43</v>
      </c>
    </row>
    <row r="5" spans="2:2" s="40" customFormat="1" ht="14.4" x14ac:dyDescent="0.3">
      <c r="B5" s="39"/>
    </row>
    <row r="6" spans="2:2" s="40" customFormat="1" ht="14.4" x14ac:dyDescent="0.3">
      <c r="B6" s="43" t="s">
        <v>35</v>
      </c>
    </row>
    <row r="7" spans="2:2" s="40" customFormat="1" ht="14.4" x14ac:dyDescent="0.3">
      <c r="B7" s="44" t="s">
        <v>42</v>
      </c>
    </row>
    <row r="8" spans="2:2" s="40" customFormat="1" ht="14.4" x14ac:dyDescent="0.3">
      <c r="B8" s="39"/>
    </row>
    <row r="9" spans="2:2" s="40" customFormat="1" ht="14.4" x14ac:dyDescent="0.3">
      <c r="B9" s="43" t="s">
        <v>36</v>
      </c>
    </row>
    <row r="10" spans="2:2" s="40" customFormat="1" ht="14.4" x14ac:dyDescent="0.3">
      <c r="B10" s="44" t="s">
        <v>37</v>
      </c>
    </row>
    <row r="11" spans="2:2" s="40" customFormat="1" ht="14.4" x14ac:dyDescent="0.3">
      <c r="B11" s="39"/>
    </row>
    <row r="12" spans="2:2" s="40" customFormat="1" ht="14.4" x14ac:dyDescent="0.3">
      <c r="B12" s="43" t="s">
        <v>38</v>
      </c>
    </row>
    <row r="13" spans="2:2" s="40" customFormat="1" ht="14.4" x14ac:dyDescent="0.3">
      <c r="B13" s="44" t="s">
        <v>39</v>
      </c>
    </row>
    <row r="14" spans="2:2" s="40" customFormat="1" ht="14.4" x14ac:dyDescent="0.3">
      <c r="B14" s="39"/>
    </row>
    <row r="15" spans="2:2" s="40" customFormat="1" ht="14.4" x14ac:dyDescent="0.3">
      <c r="B15" s="43" t="s">
        <v>40</v>
      </c>
    </row>
    <row r="16" spans="2:2" s="40" customFormat="1" ht="85.8" customHeight="1" x14ac:dyDescent="0.3">
      <c r="B16" s="42" t="s">
        <v>41</v>
      </c>
    </row>
    <row r="17" spans="2:2" s="40" customFormat="1" ht="14.4" x14ac:dyDescent="0.3">
      <c r="B17" s="39"/>
    </row>
    <row r="18" spans="2:2" s="40" customFormat="1" ht="14.4" hidden="1" x14ac:dyDescent="0.3">
      <c r="B18" s="39"/>
    </row>
    <row r="19" spans="2:2" s="40" customFormat="1" ht="14.4" hidden="1" x14ac:dyDescent="0.3">
      <c r="B19" s="39"/>
    </row>
    <row r="20" spans="2:2" s="40" customFormat="1" ht="14.4" hidden="1" x14ac:dyDescent="0.3">
      <c r="B20" s="39"/>
    </row>
    <row r="21" spans="2:2" s="40" customFormat="1" ht="14.4" hidden="1" x14ac:dyDescent="0.3">
      <c r="B21" s="39"/>
    </row>
    <row r="22" spans="2:2" s="40" customFormat="1" ht="14.4" hidden="1" x14ac:dyDescent="0.3">
      <c r="B22" s="39"/>
    </row>
    <row r="23" spans="2:2" s="40" customFormat="1" ht="14.4" hidden="1" x14ac:dyDescent="0.3">
      <c r="B23" s="39"/>
    </row>
    <row r="24" spans="2:2" s="40" customFormat="1" ht="14.4" hidden="1" x14ac:dyDescent="0.3">
      <c r="B24" s="39"/>
    </row>
    <row r="25" spans="2:2" s="40" customFormat="1" ht="14.4" hidden="1" x14ac:dyDescent="0.3">
      <c r="B25" s="39"/>
    </row>
    <row r="26" spans="2:2" s="40" customFormat="1" ht="14.4" hidden="1" x14ac:dyDescent="0.3">
      <c r="B26" s="39"/>
    </row>
    <row r="27" spans="2:2" s="40" customFormat="1" ht="14.4" hidden="1" x14ac:dyDescent="0.3">
      <c r="B27" s="39"/>
    </row>
    <row r="28" spans="2:2" s="40" customFormat="1" ht="14.4" hidden="1" x14ac:dyDescent="0.3">
      <c r="B28" s="39"/>
    </row>
    <row r="29" spans="2:2" s="40" customFormat="1" ht="14.4" hidden="1" x14ac:dyDescent="0.3">
      <c r="B29" s="39"/>
    </row>
    <row r="30" spans="2:2" s="40" customFormat="1" ht="14.4" hidden="1" x14ac:dyDescent="0.3">
      <c r="B30" s="39"/>
    </row>
    <row r="31" spans="2:2" s="40" customFormat="1" ht="14.4" hidden="1" x14ac:dyDescent="0.3">
      <c r="B31" s="39"/>
    </row>
    <row r="32" spans="2:2" s="40" customFormat="1" ht="14.4" hidden="1" x14ac:dyDescent="0.3">
      <c r="B32" s="39"/>
    </row>
    <row r="33" spans="2:2" s="40" customFormat="1" ht="14.4" hidden="1" x14ac:dyDescent="0.3">
      <c r="B33" s="39"/>
    </row>
  </sheetData>
  <sheetProtection sheet="1" objects="1" scenarios="1" selectLockedCells="1" selectUnlockedCells="1"/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J54"/>
  <sheetViews>
    <sheetView zoomScale="70" zoomScaleNormal="70" workbookViewId="0"/>
  </sheetViews>
  <sheetFormatPr baseColWidth="10" defaultColWidth="0" defaultRowHeight="14.4" customHeight="1" zeroHeight="1" x14ac:dyDescent="0.25"/>
  <cols>
    <col min="1" max="1" width="2.77734375" style="38" customWidth="1"/>
    <col min="2" max="4" width="21.5546875" customWidth="1"/>
    <col min="5" max="5" width="2.6640625" style="38" customWidth="1"/>
    <col min="6" max="10" width="21.5546875" hidden="1" customWidth="1"/>
    <col min="11" max="16384" width="14.44140625" hidden="1"/>
  </cols>
  <sheetData>
    <row r="1" spans="2:4" s="38" customFormat="1" ht="14.4" customHeight="1" thickBot="1" x14ac:dyDescent="0.3"/>
    <row r="2" spans="2:4" ht="27" customHeight="1" x14ac:dyDescent="0.25">
      <c r="B2" s="51"/>
      <c r="C2" s="53" t="s">
        <v>25</v>
      </c>
      <c r="D2" s="54"/>
    </row>
    <row r="3" spans="2:4" ht="27" thickBot="1" x14ac:dyDescent="0.3">
      <c r="B3" s="52"/>
      <c r="C3" s="31" t="s">
        <v>17</v>
      </c>
      <c r="D3" s="32" t="s">
        <v>19</v>
      </c>
    </row>
    <row r="4" spans="2:4" ht="14.4" customHeight="1" x14ac:dyDescent="0.25">
      <c r="B4" s="12" t="s">
        <v>8</v>
      </c>
      <c r="C4" s="13" t="s">
        <v>2</v>
      </c>
      <c r="D4" s="29" t="s">
        <v>2</v>
      </c>
    </row>
    <row r="5" spans="2:4" ht="14.4" customHeight="1" x14ac:dyDescent="0.25">
      <c r="B5" s="5" t="s">
        <v>9</v>
      </c>
      <c r="C5" s="2" t="s">
        <v>2</v>
      </c>
      <c r="D5" s="22" t="s">
        <v>2</v>
      </c>
    </row>
    <row r="6" spans="2:4" ht="14.4" customHeight="1" x14ac:dyDescent="0.25">
      <c r="B6" s="5" t="s">
        <v>10</v>
      </c>
      <c r="C6" s="2" t="s">
        <v>2</v>
      </c>
      <c r="D6" s="22" t="s">
        <v>2</v>
      </c>
    </row>
    <row r="7" spans="2:4" ht="14.4" customHeight="1" x14ac:dyDescent="0.25">
      <c r="B7" s="5" t="s">
        <v>11</v>
      </c>
      <c r="C7" s="2" t="s">
        <v>1</v>
      </c>
      <c r="D7" s="22" t="s">
        <v>2</v>
      </c>
    </row>
    <row r="8" spans="2:4" ht="14.4" customHeight="1" thickBot="1" x14ac:dyDescent="0.3">
      <c r="B8" s="14" t="s">
        <v>12</v>
      </c>
      <c r="C8" s="15" t="s">
        <v>2</v>
      </c>
      <c r="D8" s="30" t="s">
        <v>2</v>
      </c>
    </row>
    <row r="9" spans="2:4" ht="14.4" customHeight="1" x14ac:dyDescent="0.25">
      <c r="B9" s="26" t="s">
        <v>4</v>
      </c>
      <c r="C9" s="27"/>
      <c r="D9" s="28"/>
    </row>
    <row r="10" spans="2:4" ht="14.4" customHeight="1" x14ac:dyDescent="0.25">
      <c r="B10" s="5" t="s">
        <v>5</v>
      </c>
      <c r="C10" s="1">
        <f>COUNTIF(C$4:C$8, "Type 2*")</f>
        <v>1</v>
      </c>
      <c r="D10" s="6"/>
    </row>
    <row r="11" spans="2:4" ht="14.4" customHeight="1" x14ac:dyDescent="0.25">
      <c r="B11" s="5" t="s">
        <v>6</v>
      </c>
      <c r="C11" s="1"/>
      <c r="D11" s="6">
        <f>COUNTIF(D$4:D$8, "Type 3*")</f>
        <v>0</v>
      </c>
    </row>
    <row r="12" spans="2:4" ht="14.4" customHeight="1" x14ac:dyDescent="0.25">
      <c r="B12" s="5" t="s">
        <v>7</v>
      </c>
      <c r="C12" s="1">
        <f>COUNTIF(C$4:C$8, "Type 4*")</f>
        <v>4</v>
      </c>
      <c r="D12" s="6">
        <f>COUNTIF(D$4:D$8, "Type 4*")</f>
        <v>5</v>
      </c>
    </row>
    <row r="13" spans="2:4" ht="14.4" customHeight="1" x14ac:dyDescent="0.25">
      <c r="B13" s="5" t="s">
        <v>13</v>
      </c>
      <c r="C13" s="21"/>
      <c r="D13" s="23"/>
    </row>
    <row r="14" spans="2:4" ht="14.4" customHeight="1" x14ac:dyDescent="0.25">
      <c r="B14" s="5" t="s">
        <v>14</v>
      </c>
      <c r="C14" s="21">
        <f>C10/SUM(C$9:C$12)</f>
        <v>0.2</v>
      </c>
      <c r="D14" s="23"/>
    </row>
    <row r="15" spans="2:4" ht="14.4" customHeight="1" x14ac:dyDescent="0.25">
      <c r="B15" s="5" t="s">
        <v>15</v>
      </c>
      <c r="C15" s="21"/>
      <c r="D15" s="23">
        <f>D11/SUM(D$9:D$12)</f>
        <v>0</v>
      </c>
    </row>
    <row r="16" spans="2:4" ht="14.4" customHeight="1" thickBot="1" x14ac:dyDescent="0.3">
      <c r="B16" s="14" t="s">
        <v>16</v>
      </c>
      <c r="C16" s="24">
        <f>C12/SUM(C$9:C$12)</f>
        <v>0.8</v>
      </c>
      <c r="D16" s="25">
        <f>D12/SUM(D$9:D$12)</f>
        <v>1</v>
      </c>
    </row>
    <row r="17" s="38" customFormat="1" ht="14.4" customHeight="1" x14ac:dyDescent="0.25"/>
    <row r="18" ht="14.4" hidden="1" customHeight="1" x14ac:dyDescent="0.25"/>
    <row r="19" ht="14.4" hidden="1" customHeight="1" x14ac:dyDescent="0.25"/>
    <row r="20" ht="14.4" hidden="1" customHeight="1" x14ac:dyDescent="0.25"/>
    <row r="21" ht="14.4" hidden="1" customHeight="1" x14ac:dyDescent="0.25"/>
    <row r="22" ht="14.4" hidden="1" customHeight="1" x14ac:dyDescent="0.25"/>
    <row r="23" ht="14.4" hidden="1" customHeight="1" x14ac:dyDescent="0.25"/>
    <row r="24" ht="14.4" hidden="1" customHeight="1" x14ac:dyDescent="0.25"/>
    <row r="25" ht="14.4" hidden="1" customHeight="1" x14ac:dyDescent="0.25"/>
    <row r="26" ht="14.4" hidden="1" customHeight="1" x14ac:dyDescent="0.25"/>
    <row r="27" ht="14.4" hidden="1" customHeight="1" x14ac:dyDescent="0.25"/>
    <row r="28" ht="14.4" hidden="1" customHeight="1" x14ac:dyDescent="0.25"/>
    <row r="29" ht="14.4" hidden="1" customHeight="1" x14ac:dyDescent="0.25"/>
    <row r="30" ht="14.4" hidden="1" customHeight="1" x14ac:dyDescent="0.25"/>
    <row r="31" ht="14.4" hidden="1" customHeight="1" x14ac:dyDescent="0.25"/>
    <row r="32" ht="14.4" hidden="1" customHeight="1" x14ac:dyDescent="0.25"/>
    <row r="33" ht="14.4" hidden="1" customHeight="1" x14ac:dyDescent="0.25"/>
    <row r="34" ht="14.4" hidden="1" customHeight="1" x14ac:dyDescent="0.25"/>
    <row r="35" ht="14.4" hidden="1" customHeight="1" x14ac:dyDescent="0.25"/>
    <row r="36" ht="14.4" hidden="1" customHeight="1" x14ac:dyDescent="0.25"/>
    <row r="37" ht="14.4" hidden="1" customHeight="1" x14ac:dyDescent="0.25"/>
    <row r="38" ht="14.4" hidden="1" customHeight="1" x14ac:dyDescent="0.25"/>
    <row r="39" ht="14.4" hidden="1" customHeight="1" x14ac:dyDescent="0.25"/>
    <row r="40" ht="14.4" hidden="1" customHeight="1" x14ac:dyDescent="0.25"/>
    <row r="41" ht="14.4" hidden="1" customHeight="1" x14ac:dyDescent="0.25"/>
    <row r="42" ht="14.4" hidden="1" customHeight="1" x14ac:dyDescent="0.25"/>
    <row r="43" ht="14.4" hidden="1" customHeight="1" x14ac:dyDescent="0.25"/>
    <row r="44" ht="14.4" hidden="1" customHeight="1" x14ac:dyDescent="0.25"/>
    <row r="45" ht="14.4" hidden="1" customHeight="1" x14ac:dyDescent="0.25"/>
    <row r="46" ht="14.4" hidden="1" customHeight="1" x14ac:dyDescent="0.25"/>
    <row r="47" ht="14.4" hidden="1" customHeight="1" x14ac:dyDescent="0.25"/>
    <row r="48" ht="14.4" hidden="1" customHeight="1" x14ac:dyDescent="0.25"/>
    <row r="49" ht="14.4" hidden="1" customHeight="1" x14ac:dyDescent="0.25"/>
    <row r="50" ht="14.4" hidden="1" customHeight="1" x14ac:dyDescent="0.25"/>
    <row r="51" ht="14.4" hidden="1" customHeight="1" x14ac:dyDescent="0.25"/>
    <row r="52" ht="14.4" hidden="1" customHeight="1" x14ac:dyDescent="0.25"/>
    <row r="53" ht="14.4" hidden="1" customHeight="1" x14ac:dyDescent="0.25"/>
    <row r="54" ht="14.4" hidden="1" customHeight="1" x14ac:dyDescent="0.25"/>
  </sheetData>
  <sheetProtection sheet="1" objects="1" scenarios="1"/>
  <mergeCells count="2">
    <mergeCell ref="B2:B3"/>
    <mergeCell ref="C2:D2"/>
  </mergeCells>
  <conditionalFormatting sqref="C13:D16">
    <cfRule type="expression" dxfId="13" priority="1">
      <formula>AND(#REF!&lt;0.5,#REF!&lt;0.5,#REF!&lt;0.5, #REF!&lt;0.5)</formula>
    </cfRule>
    <cfRule type="cellIs" dxfId="12" priority="5" operator="greaterThanOrEqual">
      <formula>0.5</formula>
    </cfRule>
  </conditionalFormatting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K54"/>
  <sheetViews>
    <sheetView zoomScale="70" zoomScaleNormal="70" workbookViewId="0"/>
  </sheetViews>
  <sheetFormatPr baseColWidth="10" defaultColWidth="0" defaultRowHeight="14.4" customHeight="1" zeroHeight="1" x14ac:dyDescent="0.25"/>
  <cols>
    <col min="1" max="1" width="2.77734375" style="38" customWidth="1"/>
    <col min="2" max="4" width="21.5546875" customWidth="1"/>
    <col min="5" max="5" width="2.6640625" style="38" customWidth="1"/>
    <col min="6" max="11" width="21.5546875" hidden="1" customWidth="1"/>
    <col min="12" max="16384" width="14.44140625" hidden="1"/>
  </cols>
  <sheetData>
    <row r="1" spans="2:4" s="38" customFormat="1" ht="14.4" customHeight="1" thickBot="1" x14ac:dyDescent="0.3"/>
    <row r="2" spans="2:4" ht="28.8" customHeight="1" x14ac:dyDescent="0.25">
      <c r="B2" s="51"/>
      <c r="C2" s="55" t="s">
        <v>26</v>
      </c>
      <c r="D2" s="54"/>
    </row>
    <row r="3" spans="2:4" ht="14.4" customHeight="1" thickBot="1" x14ac:dyDescent="0.3">
      <c r="B3" s="52"/>
      <c r="C3" s="31" t="s">
        <v>28</v>
      </c>
      <c r="D3" s="32" t="s">
        <v>20</v>
      </c>
    </row>
    <row r="4" spans="2:4" ht="14.4" customHeight="1" x14ac:dyDescent="0.25">
      <c r="B4" s="12" t="s">
        <v>8</v>
      </c>
      <c r="C4" s="13" t="s">
        <v>33</v>
      </c>
      <c r="D4" s="29" t="s">
        <v>2</v>
      </c>
    </row>
    <row r="5" spans="2:4" ht="14.4" customHeight="1" x14ac:dyDescent="0.25">
      <c r="B5" s="5" t="s">
        <v>9</v>
      </c>
      <c r="C5" s="2" t="s">
        <v>33</v>
      </c>
      <c r="D5" s="22" t="s">
        <v>33</v>
      </c>
    </row>
    <row r="6" spans="2:4" ht="14.4" customHeight="1" x14ac:dyDescent="0.25">
      <c r="B6" s="5" t="s">
        <v>10</v>
      </c>
      <c r="C6" s="2" t="s">
        <v>33</v>
      </c>
      <c r="D6" s="22" t="s">
        <v>0</v>
      </c>
    </row>
    <row r="7" spans="2:4" ht="14.4" customHeight="1" x14ac:dyDescent="0.25">
      <c r="B7" s="5" t="s">
        <v>11</v>
      </c>
      <c r="C7" s="2" t="s">
        <v>0</v>
      </c>
      <c r="D7" s="22" t="s">
        <v>0</v>
      </c>
    </row>
    <row r="8" spans="2:4" ht="14.4" customHeight="1" thickBot="1" x14ac:dyDescent="0.3">
      <c r="B8" s="14" t="s">
        <v>12</v>
      </c>
      <c r="C8" s="15" t="s">
        <v>1</v>
      </c>
      <c r="D8" s="30" t="s">
        <v>33</v>
      </c>
    </row>
    <row r="9" spans="2:4" ht="14.4" customHeight="1" x14ac:dyDescent="0.25">
      <c r="B9" s="26" t="s">
        <v>4</v>
      </c>
      <c r="C9" s="27">
        <f>COUNTIF(C$4:C$8, "Type 1*")</f>
        <v>1</v>
      </c>
      <c r="D9" s="28">
        <f>COUNTIF(D$4:D$8, "Type 1*")</f>
        <v>2</v>
      </c>
    </row>
    <row r="10" spans="2:4" ht="14.4" customHeight="1" x14ac:dyDescent="0.25">
      <c r="B10" s="5" t="s">
        <v>5</v>
      </c>
      <c r="C10" s="1">
        <f>COUNTIF(C$4:C$8, "Type 2*")</f>
        <v>1</v>
      </c>
      <c r="D10" s="6"/>
    </row>
    <row r="11" spans="2:4" ht="14.4" customHeight="1" x14ac:dyDescent="0.25">
      <c r="B11" s="5" t="s">
        <v>6</v>
      </c>
      <c r="C11" s="1">
        <f>COUNTIF(C$4:C$8, "Type 3*")</f>
        <v>3</v>
      </c>
      <c r="D11" s="6">
        <f>COUNTIF(D$4:D$8, "Type 3*")</f>
        <v>2</v>
      </c>
    </row>
    <row r="12" spans="2:4" ht="14.4" customHeight="1" x14ac:dyDescent="0.25">
      <c r="B12" s="5" t="s">
        <v>7</v>
      </c>
      <c r="C12" s="1"/>
      <c r="D12" s="6">
        <f>COUNTIF(D$4:D$8, "Type 4*")</f>
        <v>1</v>
      </c>
    </row>
    <row r="13" spans="2:4" ht="14.4" customHeight="1" x14ac:dyDescent="0.25">
      <c r="B13" s="5" t="s">
        <v>13</v>
      </c>
      <c r="C13" s="21">
        <f>C9/SUM(C$9:C$12)</f>
        <v>0.2</v>
      </c>
      <c r="D13" s="23">
        <f>D9/SUM(D$9:D$12)</f>
        <v>0.4</v>
      </c>
    </row>
    <row r="14" spans="2:4" ht="14.4" customHeight="1" x14ac:dyDescent="0.25">
      <c r="B14" s="5" t="s">
        <v>14</v>
      </c>
      <c r="C14" s="21">
        <f t="shared" ref="C14:C15" si="0">C10/SUM(C$9:C$12)</f>
        <v>0.2</v>
      </c>
      <c r="D14" s="23"/>
    </row>
    <row r="15" spans="2:4" ht="14.4" customHeight="1" x14ac:dyDescent="0.25">
      <c r="B15" s="5" t="s">
        <v>15</v>
      </c>
      <c r="C15" s="21">
        <f t="shared" si="0"/>
        <v>0.6</v>
      </c>
      <c r="D15" s="23">
        <f>D11/SUM(D$9:D$12)</f>
        <v>0.4</v>
      </c>
    </row>
    <row r="16" spans="2:4" ht="14.4" customHeight="1" thickBot="1" x14ac:dyDescent="0.3">
      <c r="B16" s="14" t="s">
        <v>16</v>
      </c>
      <c r="C16" s="24"/>
      <c r="D16" s="25">
        <f>D12/SUM(D$9:D$12)</f>
        <v>0.2</v>
      </c>
    </row>
    <row r="17" s="38" customFormat="1" ht="14.4" customHeight="1" x14ac:dyDescent="0.25"/>
    <row r="18" ht="14.4" hidden="1" customHeight="1" x14ac:dyDescent="0.25"/>
    <row r="19" ht="14.4" hidden="1" customHeight="1" x14ac:dyDescent="0.25"/>
    <row r="20" ht="14.4" hidden="1" customHeight="1" x14ac:dyDescent="0.25"/>
    <row r="21" ht="14.4" hidden="1" customHeight="1" x14ac:dyDescent="0.25"/>
    <row r="22" ht="14.4" hidden="1" customHeight="1" x14ac:dyDescent="0.25"/>
    <row r="23" ht="14.4" hidden="1" customHeight="1" x14ac:dyDescent="0.25"/>
    <row r="24" ht="14.4" hidden="1" customHeight="1" x14ac:dyDescent="0.25"/>
    <row r="25" ht="14.4" hidden="1" customHeight="1" x14ac:dyDescent="0.25"/>
    <row r="26" ht="14.4" hidden="1" customHeight="1" x14ac:dyDescent="0.25"/>
    <row r="27" ht="14.4" hidden="1" customHeight="1" x14ac:dyDescent="0.25"/>
    <row r="28" ht="14.4" hidden="1" customHeight="1" x14ac:dyDescent="0.25"/>
    <row r="29" ht="14.4" hidden="1" customHeight="1" x14ac:dyDescent="0.25"/>
    <row r="30" ht="14.4" hidden="1" customHeight="1" x14ac:dyDescent="0.25"/>
    <row r="31" ht="14.4" hidden="1" customHeight="1" x14ac:dyDescent="0.25"/>
    <row r="32" ht="14.4" hidden="1" customHeight="1" x14ac:dyDescent="0.25"/>
    <row r="33" ht="14.4" hidden="1" customHeight="1" x14ac:dyDescent="0.25"/>
    <row r="34" ht="14.4" hidden="1" customHeight="1" x14ac:dyDescent="0.25"/>
    <row r="35" ht="14.4" hidden="1" customHeight="1" x14ac:dyDescent="0.25"/>
    <row r="36" ht="14.4" hidden="1" customHeight="1" x14ac:dyDescent="0.25"/>
    <row r="37" ht="14.4" hidden="1" customHeight="1" x14ac:dyDescent="0.25"/>
    <row r="38" ht="14.4" hidden="1" customHeight="1" x14ac:dyDescent="0.25"/>
    <row r="39" ht="14.4" hidden="1" customHeight="1" x14ac:dyDescent="0.25"/>
    <row r="40" ht="14.4" hidden="1" customHeight="1" x14ac:dyDescent="0.25"/>
    <row r="41" ht="14.4" hidden="1" customHeight="1" x14ac:dyDescent="0.25"/>
    <row r="42" ht="14.4" hidden="1" customHeight="1" x14ac:dyDescent="0.25"/>
    <row r="43" ht="14.4" hidden="1" customHeight="1" x14ac:dyDescent="0.25"/>
    <row r="44" ht="14.4" hidden="1" customHeight="1" x14ac:dyDescent="0.25"/>
    <row r="45" ht="14.4" hidden="1" customHeight="1" x14ac:dyDescent="0.25"/>
    <row r="46" ht="14.4" hidden="1" customHeight="1" x14ac:dyDescent="0.25"/>
    <row r="47" ht="14.4" hidden="1" customHeight="1" x14ac:dyDescent="0.25"/>
    <row r="48" ht="14.4" hidden="1" customHeight="1" x14ac:dyDescent="0.25"/>
    <row r="49" ht="14.4" hidden="1" customHeight="1" x14ac:dyDescent="0.25"/>
    <row r="50" ht="14.4" hidden="1" customHeight="1" x14ac:dyDescent="0.25"/>
    <row r="51" ht="14.4" hidden="1" customHeight="1" x14ac:dyDescent="0.25"/>
    <row r="52" ht="14.4" hidden="1" customHeight="1" x14ac:dyDescent="0.25"/>
    <row r="53" ht="14.4" hidden="1" customHeight="1" x14ac:dyDescent="0.25"/>
    <row r="54" ht="14.4" hidden="1" customHeight="1" x14ac:dyDescent="0.25"/>
  </sheetData>
  <sheetProtection sheet="1" objects="1" scenarios="1"/>
  <mergeCells count="2">
    <mergeCell ref="B2:B3"/>
    <mergeCell ref="C2:D2"/>
  </mergeCells>
  <conditionalFormatting sqref="C13:D16">
    <cfRule type="expression" dxfId="11" priority="1">
      <formula>AND(#REF!&lt;0.5,#REF!&lt;0.5,#REF!&lt;0.5, #REF!&lt;0.5)</formula>
    </cfRule>
    <cfRule type="cellIs" dxfId="10" priority="2" operator="greaterThanOrEqual">
      <formula>0.5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L69"/>
  <sheetViews>
    <sheetView zoomScale="70" zoomScaleNormal="70" workbookViewId="0"/>
  </sheetViews>
  <sheetFormatPr baseColWidth="10" defaultColWidth="0" defaultRowHeight="14.4" customHeight="1" zeroHeight="1" x14ac:dyDescent="0.25"/>
  <cols>
    <col min="1" max="1" width="2.77734375" style="38" customWidth="1"/>
    <col min="2" max="8" width="21.5546875" customWidth="1"/>
    <col min="9" max="9" width="2.6640625" style="38" customWidth="1"/>
    <col min="10" max="12" width="21.5546875" hidden="1" customWidth="1"/>
    <col min="13" max="16384" width="14.44140625" hidden="1"/>
  </cols>
  <sheetData>
    <row r="1" spans="2:8" s="38" customFormat="1" ht="14.4" customHeight="1" thickBot="1" x14ac:dyDescent="0.3"/>
    <row r="2" spans="2:8" ht="14.4" customHeight="1" x14ac:dyDescent="0.25">
      <c r="B2" s="51"/>
      <c r="C2" s="57" t="s">
        <v>27</v>
      </c>
      <c r="D2" s="57"/>
      <c r="E2" s="57"/>
      <c r="F2" s="57"/>
      <c r="G2" s="57"/>
      <c r="H2" s="58"/>
    </row>
    <row r="3" spans="2:8" ht="27" thickBot="1" x14ac:dyDescent="0.3">
      <c r="B3" s="56"/>
      <c r="C3" s="36" t="s">
        <v>29</v>
      </c>
      <c r="D3" s="36" t="s">
        <v>18</v>
      </c>
      <c r="E3" s="36" t="s">
        <v>21</v>
      </c>
      <c r="F3" s="36" t="s">
        <v>30</v>
      </c>
      <c r="G3" s="36" t="s">
        <v>31</v>
      </c>
      <c r="H3" s="37" t="s">
        <v>32</v>
      </c>
    </row>
    <row r="4" spans="2:8" ht="14.4" customHeight="1" x14ac:dyDescent="0.25">
      <c r="B4" s="12" t="s">
        <v>8</v>
      </c>
      <c r="C4" s="13" t="s">
        <v>33</v>
      </c>
      <c r="D4" s="13"/>
      <c r="E4" s="13"/>
      <c r="F4" s="13" t="s">
        <v>0</v>
      </c>
      <c r="G4" s="13" t="s">
        <v>1</v>
      </c>
      <c r="H4" s="29" t="s">
        <v>1</v>
      </c>
    </row>
    <row r="5" spans="2:8" ht="14.4" customHeight="1" x14ac:dyDescent="0.25">
      <c r="B5" s="5" t="s">
        <v>9</v>
      </c>
      <c r="C5" s="2" t="s">
        <v>1</v>
      </c>
      <c r="D5" s="2"/>
      <c r="E5" s="2"/>
      <c r="F5" s="2"/>
      <c r="G5" s="2" t="s">
        <v>1</v>
      </c>
      <c r="H5" s="22" t="s">
        <v>0</v>
      </c>
    </row>
    <row r="6" spans="2:8" ht="14.4" customHeight="1" x14ac:dyDescent="0.25">
      <c r="B6" s="5" t="s">
        <v>10</v>
      </c>
      <c r="C6" s="2" t="s">
        <v>1</v>
      </c>
      <c r="D6" s="2"/>
      <c r="E6" s="2" t="s">
        <v>2</v>
      </c>
      <c r="F6" s="2" t="s">
        <v>2</v>
      </c>
      <c r="G6" s="2" t="s">
        <v>2</v>
      </c>
      <c r="H6" s="22" t="s">
        <v>0</v>
      </c>
    </row>
    <row r="7" spans="2:8" ht="14.4" customHeight="1" x14ac:dyDescent="0.25">
      <c r="B7" s="5" t="s">
        <v>11</v>
      </c>
      <c r="C7" s="2" t="s">
        <v>1</v>
      </c>
      <c r="D7" s="2" t="s">
        <v>1</v>
      </c>
      <c r="E7" s="2" t="s">
        <v>0</v>
      </c>
      <c r="F7" s="2" t="s">
        <v>0</v>
      </c>
      <c r="G7" s="2" t="s">
        <v>2</v>
      </c>
      <c r="H7" s="22" t="s">
        <v>0</v>
      </c>
    </row>
    <row r="8" spans="2:8" ht="14.4" customHeight="1" thickBot="1" x14ac:dyDescent="0.3">
      <c r="B8" s="14" t="s">
        <v>12</v>
      </c>
      <c r="C8" s="15" t="s">
        <v>33</v>
      </c>
      <c r="D8" s="15" t="s">
        <v>33</v>
      </c>
      <c r="E8" s="15"/>
      <c r="F8" s="15" t="s">
        <v>2</v>
      </c>
      <c r="G8" s="15" t="s">
        <v>1</v>
      </c>
      <c r="H8" s="30" t="s">
        <v>1</v>
      </c>
    </row>
    <row r="9" spans="2:8" ht="14.4" customHeight="1" x14ac:dyDescent="0.25">
      <c r="B9" s="26" t="s">
        <v>4</v>
      </c>
      <c r="C9" s="27"/>
      <c r="D9" s="27"/>
      <c r="E9" s="27">
        <f t="shared" ref="E9:H9" si="0">COUNTIF(E$4:E$8, "Type 1*")</f>
        <v>1</v>
      </c>
      <c r="F9" s="27">
        <f t="shared" si="0"/>
        <v>2</v>
      </c>
      <c r="G9" s="27">
        <f t="shared" si="0"/>
        <v>0</v>
      </c>
      <c r="H9" s="28">
        <f t="shared" si="0"/>
        <v>3</v>
      </c>
    </row>
    <row r="10" spans="2:8" ht="14.4" customHeight="1" x14ac:dyDescent="0.25">
      <c r="B10" s="5" t="s">
        <v>5</v>
      </c>
      <c r="C10" s="1">
        <f>COUNTIF(C$4:C$8, "Type 2*")</f>
        <v>3</v>
      </c>
      <c r="D10" s="1">
        <f>COUNTIF(D$4:D$8, "Type 2*")</f>
        <v>1</v>
      </c>
      <c r="E10" s="1">
        <f t="shared" ref="E10:H10" si="1">COUNTIF(E$4:E$8, "Type 2*")</f>
        <v>0</v>
      </c>
      <c r="F10" s="1">
        <f t="shared" si="1"/>
        <v>0</v>
      </c>
      <c r="G10" s="1">
        <f t="shared" si="1"/>
        <v>3</v>
      </c>
      <c r="H10" s="6">
        <f t="shared" si="1"/>
        <v>2</v>
      </c>
    </row>
    <row r="11" spans="2:8" ht="14.4" customHeight="1" x14ac:dyDescent="0.25">
      <c r="B11" s="5" t="s">
        <v>6</v>
      </c>
      <c r="C11" s="1">
        <f>COUNTIF(C$4:C$8, "Type 3*")</f>
        <v>2</v>
      </c>
      <c r="D11" s="1">
        <f>COUNTIF(D$4:D$8, "Type 3*")</f>
        <v>1</v>
      </c>
      <c r="E11" s="1">
        <f t="shared" ref="E11:H11" si="2">COUNTIF(E$4:E$8, "Type 3*")</f>
        <v>0</v>
      </c>
      <c r="F11" s="1">
        <f t="shared" si="2"/>
        <v>0</v>
      </c>
      <c r="G11" s="1">
        <f t="shared" si="2"/>
        <v>0</v>
      </c>
      <c r="H11" s="6">
        <f t="shared" si="2"/>
        <v>0</v>
      </c>
    </row>
    <row r="12" spans="2:8" ht="14.4" customHeight="1" x14ac:dyDescent="0.25">
      <c r="B12" s="5" t="s">
        <v>7</v>
      </c>
      <c r="C12" s="1"/>
      <c r="D12" s="1"/>
      <c r="E12" s="1">
        <f t="shared" ref="E12:H12" si="3">COUNTIF(E$4:E$8, "Type 4*")</f>
        <v>1</v>
      </c>
      <c r="F12" s="1">
        <f t="shared" si="3"/>
        <v>2</v>
      </c>
      <c r="G12" s="1">
        <f t="shared" si="3"/>
        <v>2</v>
      </c>
      <c r="H12" s="6">
        <f t="shared" si="3"/>
        <v>0</v>
      </c>
    </row>
    <row r="13" spans="2:8" ht="14.4" customHeight="1" x14ac:dyDescent="0.25">
      <c r="B13" s="5" t="s">
        <v>13</v>
      </c>
      <c r="C13" s="21"/>
      <c r="D13" s="21"/>
      <c r="E13" s="21">
        <f>E9/SUM(E$9:E$12)</f>
        <v>0.5</v>
      </c>
      <c r="F13" s="21">
        <f>F9/SUM(F$9:F$12)</f>
        <v>0.5</v>
      </c>
      <c r="G13" s="21">
        <f>G9/SUM(G$9:G$12)</f>
        <v>0</v>
      </c>
      <c r="H13" s="23">
        <f>H9/SUM(H$9:H$12)</f>
        <v>0.6</v>
      </c>
    </row>
    <row r="14" spans="2:8" ht="14.4" customHeight="1" x14ac:dyDescent="0.25">
      <c r="B14" s="5" t="s">
        <v>14</v>
      </c>
      <c r="C14" s="21">
        <f>C10/SUM(C$9:C$12)</f>
        <v>0.6</v>
      </c>
      <c r="D14" s="21">
        <f>D10/SUM(D$9:D$12)</f>
        <v>0.5</v>
      </c>
      <c r="E14" s="21"/>
      <c r="F14" s="21"/>
      <c r="G14" s="21">
        <f t="shared" ref="G14:H15" si="4">G10/SUM(G$9:G$12)</f>
        <v>0.6</v>
      </c>
      <c r="H14" s="23">
        <f t="shared" si="4"/>
        <v>0.4</v>
      </c>
    </row>
    <row r="15" spans="2:8" ht="14.4" customHeight="1" x14ac:dyDescent="0.25">
      <c r="B15" s="5" t="s">
        <v>15</v>
      </c>
      <c r="C15" s="21">
        <f>C11/SUM(C$9:C$12)</f>
        <v>0.4</v>
      </c>
      <c r="D15" s="21">
        <f>D11/SUM(D$9:D$12)</f>
        <v>0.5</v>
      </c>
      <c r="E15" s="21"/>
      <c r="F15" s="21"/>
      <c r="G15" s="21">
        <f t="shared" si="4"/>
        <v>0</v>
      </c>
      <c r="H15" s="23">
        <f t="shared" si="4"/>
        <v>0</v>
      </c>
    </row>
    <row r="16" spans="2:8" ht="14.4" customHeight="1" thickBot="1" x14ac:dyDescent="0.3">
      <c r="B16" s="14" t="s">
        <v>16</v>
      </c>
      <c r="C16" s="24"/>
      <c r="D16" s="24"/>
      <c r="E16" s="24">
        <f>E12/SUM(E$9:E$12)</f>
        <v>0.5</v>
      </c>
      <c r="F16" s="24">
        <f>F12/SUM(F$9:F$12)</f>
        <v>0.5</v>
      </c>
      <c r="G16" s="24">
        <f>G12/SUM(G$9:G$12)</f>
        <v>0.4</v>
      </c>
      <c r="H16" s="25">
        <f>H12/SUM(H$9:H$12)</f>
        <v>0</v>
      </c>
    </row>
    <row r="17" s="38" customFormat="1" ht="14.4" customHeight="1" x14ac:dyDescent="0.25"/>
    <row r="18" ht="14.4" hidden="1" customHeight="1" x14ac:dyDescent="0.25"/>
    <row r="19" ht="14.4" hidden="1" customHeight="1" x14ac:dyDescent="0.25"/>
    <row r="20" ht="14.4" hidden="1" customHeight="1" x14ac:dyDescent="0.25"/>
    <row r="21" ht="14.4" hidden="1" customHeight="1" x14ac:dyDescent="0.25"/>
    <row r="22" ht="14.4" hidden="1" customHeight="1" x14ac:dyDescent="0.25"/>
    <row r="23" ht="14.4" hidden="1" customHeight="1" x14ac:dyDescent="0.25"/>
    <row r="24" ht="14.4" hidden="1" customHeight="1" x14ac:dyDescent="0.25"/>
    <row r="25" ht="14.4" hidden="1" customHeight="1" x14ac:dyDescent="0.25"/>
    <row r="26" ht="14.4" hidden="1" customHeight="1" x14ac:dyDescent="0.25"/>
    <row r="27" ht="14.4" hidden="1" customHeight="1" x14ac:dyDescent="0.25"/>
    <row r="28" ht="14.4" hidden="1" customHeight="1" x14ac:dyDescent="0.25"/>
    <row r="29" ht="14.4" hidden="1" customHeight="1" x14ac:dyDescent="0.25"/>
    <row r="30" ht="14.4" hidden="1" customHeight="1" x14ac:dyDescent="0.25"/>
    <row r="31" ht="14.4" hidden="1" customHeight="1" x14ac:dyDescent="0.25"/>
    <row r="32" ht="14.4" hidden="1" customHeight="1" x14ac:dyDescent="0.25"/>
    <row r="33" ht="14.4" hidden="1" customHeight="1" x14ac:dyDescent="0.25"/>
    <row r="34" ht="14.4" hidden="1" customHeight="1" x14ac:dyDescent="0.25"/>
    <row r="35" ht="14.4" hidden="1" customHeight="1" x14ac:dyDescent="0.25"/>
    <row r="36" ht="14.4" hidden="1" customHeight="1" x14ac:dyDescent="0.25"/>
    <row r="37" ht="14.4" hidden="1" customHeight="1" x14ac:dyDescent="0.25"/>
    <row r="38" ht="14.4" hidden="1" customHeight="1" x14ac:dyDescent="0.25"/>
    <row r="39" ht="14.4" hidden="1" customHeight="1" x14ac:dyDescent="0.25"/>
    <row r="40" ht="14.4" hidden="1" customHeight="1" x14ac:dyDescent="0.25"/>
    <row r="41" ht="14.4" hidden="1" customHeight="1" x14ac:dyDescent="0.25"/>
    <row r="42" ht="14.4" hidden="1" customHeight="1" x14ac:dyDescent="0.25"/>
    <row r="43" ht="14.4" hidden="1" customHeight="1" x14ac:dyDescent="0.25"/>
    <row r="44" ht="14.4" hidden="1" customHeight="1" x14ac:dyDescent="0.25"/>
    <row r="45" ht="14.4" hidden="1" customHeight="1" x14ac:dyDescent="0.25"/>
    <row r="46" ht="14.4" hidden="1" customHeight="1" x14ac:dyDescent="0.25"/>
    <row r="47" ht="14.4" hidden="1" customHeight="1" x14ac:dyDescent="0.25"/>
    <row r="48" ht="14.4" hidden="1" customHeight="1" x14ac:dyDescent="0.25"/>
    <row r="49" ht="14.4" hidden="1" customHeight="1" x14ac:dyDescent="0.25"/>
    <row r="50" ht="14.4" hidden="1" customHeight="1" x14ac:dyDescent="0.25"/>
    <row r="51" ht="14.4" hidden="1" customHeight="1" x14ac:dyDescent="0.25"/>
    <row r="52" ht="14.4" hidden="1" customHeight="1" x14ac:dyDescent="0.25"/>
    <row r="53" ht="14.4" hidden="1" customHeight="1" x14ac:dyDescent="0.25"/>
    <row r="54" ht="14.4" hidden="1" customHeight="1" x14ac:dyDescent="0.25"/>
    <row r="55" ht="14.4" hidden="1" customHeight="1" x14ac:dyDescent="0.25"/>
    <row r="56" ht="14.4" hidden="1" customHeight="1" x14ac:dyDescent="0.25"/>
    <row r="57" ht="14.4" hidden="1" customHeight="1" x14ac:dyDescent="0.25"/>
    <row r="58" ht="14.4" hidden="1" customHeight="1" x14ac:dyDescent="0.25"/>
    <row r="59" ht="14.4" hidden="1" customHeight="1" x14ac:dyDescent="0.25"/>
    <row r="60" ht="14.4" hidden="1" customHeight="1" x14ac:dyDescent="0.25"/>
    <row r="61" ht="14.4" hidden="1" customHeight="1" x14ac:dyDescent="0.25"/>
    <row r="62" ht="14.4" hidden="1" customHeight="1" x14ac:dyDescent="0.25"/>
    <row r="63" ht="14.4" hidden="1" customHeight="1" x14ac:dyDescent="0.25"/>
    <row r="64" ht="14.4" hidden="1" customHeight="1" x14ac:dyDescent="0.25"/>
    <row r="65" ht="14.4" hidden="1" customHeight="1" x14ac:dyDescent="0.25"/>
    <row r="66" ht="14.4" hidden="1" customHeight="1" x14ac:dyDescent="0.25"/>
    <row r="67" ht="14.4" hidden="1" customHeight="1" x14ac:dyDescent="0.25"/>
    <row r="68" ht="14.4" hidden="1" customHeight="1" x14ac:dyDescent="0.25"/>
    <row r="69" ht="14.4" hidden="1" customHeight="1" x14ac:dyDescent="0.25"/>
  </sheetData>
  <sheetProtection sheet="1" objects="1" scenarios="1"/>
  <mergeCells count="2">
    <mergeCell ref="B2:B3"/>
    <mergeCell ref="C2:H2"/>
  </mergeCells>
  <conditionalFormatting sqref="C13:F16">
    <cfRule type="expression" dxfId="9" priority="13">
      <formula>AND(#REF!&lt;0.5,#REF!&lt;0.5,#REF!&lt;0.5, #REF!&lt;0.5)</formula>
    </cfRule>
    <cfRule type="cellIs" dxfId="8" priority="14" operator="greaterThanOrEqual">
      <formula>0.5</formula>
    </cfRule>
  </conditionalFormatting>
  <conditionalFormatting sqref="G13:G16">
    <cfRule type="expression" dxfId="7" priority="3">
      <formula>AND(#REF!&lt;0.5,#REF!&lt;0.5,#REF!&lt;0.5, #REF!&lt;0.5)</formula>
    </cfRule>
    <cfRule type="cellIs" dxfId="6" priority="4" operator="greaterThanOrEqual">
      <formula>0.5</formula>
    </cfRule>
  </conditionalFormatting>
  <conditionalFormatting sqref="H13:H16">
    <cfRule type="expression" dxfId="5" priority="1">
      <formula>AND(#REF!&lt;0.5,#REF!&lt;0.5,#REF!&lt;0.5, #REF!&lt;0.5)</formula>
    </cfRule>
    <cfRule type="cellIs" dxfId="4" priority="2" operator="greaterThanOrEqual">
      <formula>0.5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J25"/>
  <sheetViews>
    <sheetView zoomScale="70" zoomScaleNormal="70" workbookViewId="0"/>
  </sheetViews>
  <sheetFormatPr baseColWidth="10" defaultColWidth="0" defaultRowHeight="14.4" customHeight="1" zeroHeight="1" x14ac:dyDescent="0.25"/>
  <cols>
    <col min="1" max="1" width="2.6640625" style="38" customWidth="1"/>
    <col min="2" max="4" width="21.5546875" customWidth="1"/>
    <col min="5" max="5" width="2.6640625" style="38" customWidth="1"/>
    <col min="6" max="10" width="21.5546875" hidden="1" customWidth="1"/>
    <col min="11" max="16384" width="14.44140625" hidden="1"/>
  </cols>
  <sheetData>
    <row r="1" spans="1:4" s="38" customFormat="1" ht="14.4" customHeight="1" thickBot="1" x14ac:dyDescent="0.3">
      <c r="A1" s="48"/>
    </row>
    <row r="2" spans="1:4" ht="25.8" customHeight="1" x14ac:dyDescent="0.25">
      <c r="B2" s="51"/>
      <c r="C2" s="59" t="s">
        <v>22</v>
      </c>
      <c r="D2" s="60"/>
    </row>
    <row r="3" spans="1:4" ht="14.4" customHeight="1" thickBot="1" x14ac:dyDescent="0.3">
      <c r="B3" s="52"/>
      <c r="C3" s="46" t="s">
        <v>28</v>
      </c>
      <c r="D3" s="47" t="s">
        <v>20</v>
      </c>
    </row>
    <row r="4" spans="1:4" ht="14.4" customHeight="1" x14ac:dyDescent="0.25">
      <c r="B4" s="12" t="s">
        <v>8</v>
      </c>
      <c r="C4" s="3">
        <v>5</v>
      </c>
      <c r="D4" s="4">
        <v>2</v>
      </c>
    </row>
    <row r="5" spans="1:4" ht="14.4" customHeight="1" x14ac:dyDescent="0.25">
      <c r="B5" s="5" t="s">
        <v>9</v>
      </c>
      <c r="C5" s="1">
        <v>4</v>
      </c>
      <c r="D5" s="6">
        <v>2</v>
      </c>
    </row>
    <row r="6" spans="1:4" ht="14.4" customHeight="1" x14ac:dyDescent="0.25">
      <c r="B6" s="5" t="s">
        <v>10</v>
      </c>
      <c r="C6" s="1">
        <v>4</v>
      </c>
      <c r="D6" s="6">
        <v>1</v>
      </c>
    </row>
    <row r="7" spans="1:4" ht="14.4" customHeight="1" x14ac:dyDescent="0.25">
      <c r="B7" s="5" t="s">
        <v>11</v>
      </c>
      <c r="C7" s="1">
        <v>5</v>
      </c>
      <c r="D7" s="6">
        <v>1</v>
      </c>
    </row>
    <row r="8" spans="1:4" ht="14.4" customHeight="1" thickBot="1" x14ac:dyDescent="0.3">
      <c r="B8" s="14" t="s">
        <v>12</v>
      </c>
      <c r="C8" s="7">
        <v>4</v>
      </c>
      <c r="D8" s="8">
        <v>2</v>
      </c>
    </row>
    <row r="9" spans="1:4" ht="14.4" customHeight="1" x14ac:dyDescent="0.25">
      <c r="B9" s="9" t="s">
        <v>3</v>
      </c>
      <c r="C9" s="10">
        <f>SUM(C4:C8)/COUNTA(C4:C8)</f>
        <v>4.4000000000000004</v>
      </c>
      <c r="D9" s="11">
        <f>SUM(D4:D8)/COUNTA(D4:D8)</f>
        <v>1.6</v>
      </c>
    </row>
    <row r="10" spans="1:4" ht="14.4" customHeight="1" thickBot="1" x14ac:dyDescent="0.3">
      <c r="B10" s="14" t="s">
        <v>24</v>
      </c>
      <c r="C10" s="19">
        <f>_xlfn.STDEV.S(C4:C8)</f>
        <v>0.54772255750516674</v>
      </c>
      <c r="D10" s="20">
        <f>_xlfn.STDEV.S(D4:D8)</f>
        <v>0.54772255750516596</v>
      </c>
    </row>
    <row r="11" spans="1:4" s="38" customFormat="1" ht="14.4" customHeight="1" x14ac:dyDescent="0.25"/>
    <row r="12" spans="1:4" ht="14.4" hidden="1" customHeight="1" x14ac:dyDescent="0.25"/>
    <row r="13" spans="1:4" ht="14.4" hidden="1" customHeight="1" x14ac:dyDescent="0.25"/>
    <row r="14" spans="1:4" ht="14.4" hidden="1" customHeight="1" x14ac:dyDescent="0.25"/>
    <row r="15" spans="1:4" ht="14.4" hidden="1" customHeight="1" x14ac:dyDescent="0.25"/>
    <row r="16" spans="1:4" ht="14.4" hidden="1" customHeight="1" x14ac:dyDescent="0.25"/>
    <row r="17" ht="14.4" hidden="1" customHeight="1" x14ac:dyDescent="0.25"/>
    <row r="18" ht="14.4" hidden="1" customHeight="1" x14ac:dyDescent="0.25"/>
    <row r="19" ht="14.4" hidden="1" customHeight="1" x14ac:dyDescent="0.25"/>
    <row r="20" ht="14.4" hidden="1" customHeight="1" x14ac:dyDescent="0.25"/>
    <row r="21" ht="14.4" hidden="1" customHeight="1" x14ac:dyDescent="0.25"/>
    <row r="22" ht="14.4" hidden="1" customHeight="1" x14ac:dyDescent="0.25"/>
    <row r="23" ht="14.4" hidden="1" customHeight="1" x14ac:dyDescent="0.25"/>
    <row r="24" ht="14.4" hidden="1" customHeight="1" x14ac:dyDescent="0.25"/>
    <row r="25" ht="14.4" hidden="1" customHeight="1" x14ac:dyDescent="0.25"/>
  </sheetData>
  <sheetProtection sheet="1" objects="1" scenarios="1"/>
  <mergeCells count="2">
    <mergeCell ref="B2:B3"/>
    <mergeCell ref="C2:D2"/>
  </mergeCells>
  <conditionalFormatting sqref="C10:D10">
    <cfRule type="cellIs" dxfId="3" priority="4" operator="greaterThan">
      <formula>1.49999999999999</formula>
    </cfRule>
  </conditionalFormatting>
  <conditionalFormatting sqref="C9:D9">
    <cfRule type="expression" dxfId="2" priority="1">
      <formula>C$10&lt;1.5</formula>
    </cfRule>
  </conditionalFormatting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J25"/>
  <sheetViews>
    <sheetView zoomScale="70" zoomScaleNormal="70" workbookViewId="0"/>
  </sheetViews>
  <sheetFormatPr baseColWidth="10" defaultColWidth="0" defaultRowHeight="14.4" customHeight="1" zeroHeight="1" x14ac:dyDescent="0.25"/>
  <cols>
    <col min="1" max="1" width="2.6640625" style="38" customWidth="1"/>
    <col min="2" max="6" width="21.5546875" customWidth="1"/>
    <col min="7" max="7" width="2.6640625" style="38" customWidth="1"/>
    <col min="8" max="10" width="21.5546875" hidden="1" customWidth="1"/>
    <col min="11" max="16384" width="14.44140625" hidden="1"/>
  </cols>
  <sheetData>
    <row r="1" spans="2:6" s="38" customFormat="1" ht="14.4" customHeight="1" thickBot="1" x14ac:dyDescent="0.3"/>
    <row r="2" spans="2:6" ht="14.4" customHeight="1" x14ac:dyDescent="0.25">
      <c r="B2" s="51"/>
      <c r="C2" s="33" t="s">
        <v>23</v>
      </c>
      <c r="D2" s="33"/>
      <c r="E2" s="34"/>
      <c r="F2" s="35"/>
    </row>
    <row r="3" spans="2:6" ht="27" thickBot="1" x14ac:dyDescent="0.3">
      <c r="B3" s="52"/>
      <c r="C3" s="49" t="s">
        <v>21</v>
      </c>
      <c r="D3" s="49" t="s">
        <v>30</v>
      </c>
      <c r="E3" s="49" t="s">
        <v>31</v>
      </c>
      <c r="F3" s="50" t="s">
        <v>32</v>
      </c>
    </row>
    <row r="4" spans="2:6" ht="14.4" customHeight="1" x14ac:dyDescent="0.25">
      <c r="B4" s="12" t="s">
        <v>8</v>
      </c>
      <c r="C4" s="13">
        <v>5</v>
      </c>
      <c r="D4" s="13">
        <v>1</v>
      </c>
      <c r="E4" s="3">
        <v>3</v>
      </c>
      <c r="F4" s="4">
        <v>2</v>
      </c>
    </row>
    <row r="5" spans="2:6" ht="14.4" customHeight="1" x14ac:dyDescent="0.25">
      <c r="B5" s="5" t="s">
        <v>9</v>
      </c>
      <c r="C5" s="2">
        <v>5</v>
      </c>
      <c r="D5" s="2">
        <v>1</v>
      </c>
      <c r="E5" s="1">
        <v>4</v>
      </c>
      <c r="F5" s="6">
        <v>4</v>
      </c>
    </row>
    <row r="6" spans="2:6" ht="14.4" customHeight="1" x14ac:dyDescent="0.25">
      <c r="B6" s="5" t="s">
        <v>10</v>
      </c>
      <c r="C6" s="2">
        <v>3</v>
      </c>
      <c r="D6" s="2">
        <v>1</v>
      </c>
      <c r="E6" s="1">
        <v>3</v>
      </c>
      <c r="F6" s="6">
        <v>1</v>
      </c>
    </row>
    <row r="7" spans="2:6" ht="14.4" customHeight="1" x14ac:dyDescent="0.25">
      <c r="B7" s="5" t="s">
        <v>11</v>
      </c>
      <c r="C7" s="2">
        <v>4</v>
      </c>
      <c r="D7" s="2">
        <v>4</v>
      </c>
      <c r="E7" s="1">
        <v>5</v>
      </c>
      <c r="F7" s="6">
        <v>4</v>
      </c>
    </row>
    <row r="8" spans="2:6" ht="14.4" customHeight="1" thickBot="1" x14ac:dyDescent="0.3">
      <c r="B8" s="14" t="s">
        <v>12</v>
      </c>
      <c r="C8" s="15">
        <v>3</v>
      </c>
      <c r="D8" s="15">
        <v>2</v>
      </c>
      <c r="E8" s="7">
        <v>4</v>
      </c>
      <c r="F8" s="8">
        <v>3</v>
      </c>
    </row>
    <row r="9" spans="2:6" ht="14.4" customHeight="1" x14ac:dyDescent="0.25">
      <c r="B9" s="16" t="s">
        <v>3</v>
      </c>
      <c r="C9" s="17">
        <f>SUM(C4:C8)/COUNTA(C4:C8)</f>
        <v>4</v>
      </c>
      <c r="D9" s="17">
        <f>SUM(D4:D8)/COUNTA(D4:D8)</f>
        <v>1.8</v>
      </c>
      <c r="E9" s="17">
        <f>SUM(E4:E8)/COUNTA(E4:E8)</f>
        <v>3.8</v>
      </c>
      <c r="F9" s="18">
        <f>SUM(F4:F8)/COUNTA(F4:F8)</f>
        <v>2.8</v>
      </c>
    </row>
    <row r="10" spans="2:6" ht="14.4" customHeight="1" thickBot="1" x14ac:dyDescent="0.3">
      <c r="B10" s="14" t="s">
        <v>24</v>
      </c>
      <c r="C10" s="19">
        <f t="shared" ref="C10:D10" si="0">_xlfn.STDEV.S(C4:C8)</f>
        <v>1</v>
      </c>
      <c r="D10" s="19">
        <f t="shared" si="0"/>
        <v>1.3038404810405297</v>
      </c>
      <c r="E10" s="19">
        <f t="shared" ref="E10:F10" si="1">_xlfn.STDEV.S(E4:E8)</f>
        <v>0.83666002653407512</v>
      </c>
      <c r="F10" s="20">
        <f t="shared" si="1"/>
        <v>1.3038404810405295</v>
      </c>
    </row>
    <row r="11" spans="2:6" s="38" customFormat="1" ht="14.4" customHeight="1" x14ac:dyDescent="0.25"/>
    <row r="12" spans="2:6" ht="14.4" hidden="1" customHeight="1" x14ac:dyDescent="0.25"/>
    <row r="13" spans="2:6" ht="14.4" hidden="1" customHeight="1" x14ac:dyDescent="0.25"/>
    <row r="14" spans="2:6" ht="14.4" hidden="1" customHeight="1" x14ac:dyDescent="0.25"/>
    <row r="15" spans="2:6" ht="14.4" hidden="1" customHeight="1" x14ac:dyDescent="0.25"/>
    <row r="16" spans="2:6" ht="14.4" hidden="1" customHeight="1" x14ac:dyDescent="0.25"/>
    <row r="17" ht="14.4" hidden="1" customHeight="1" x14ac:dyDescent="0.25"/>
    <row r="18" ht="14.4" hidden="1" customHeight="1" x14ac:dyDescent="0.25"/>
    <row r="19" ht="14.4" hidden="1" customHeight="1" x14ac:dyDescent="0.25"/>
    <row r="20" ht="14.4" hidden="1" customHeight="1" x14ac:dyDescent="0.25"/>
    <row r="21" ht="14.4" hidden="1" customHeight="1" x14ac:dyDescent="0.25"/>
    <row r="22" ht="14.4" hidden="1" customHeight="1" x14ac:dyDescent="0.25"/>
    <row r="23" ht="14.4" hidden="1" customHeight="1" x14ac:dyDescent="0.25"/>
    <row r="24" ht="14.4" hidden="1" customHeight="1" x14ac:dyDescent="0.25"/>
    <row r="25" ht="14.4" hidden="1" customHeight="1" x14ac:dyDescent="0.25"/>
  </sheetData>
  <sheetProtection sheet="1" objects="1" scenarios="1"/>
  <mergeCells count="1">
    <mergeCell ref="B2:B3"/>
  </mergeCells>
  <conditionalFormatting sqref="C10:F10">
    <cfRule type="cellIs" dxfId="1" priority="4" operator="greaterThan">
      <formula>1.49999999999999</formula>
    </cfRule>
  </conditionalFormatting>
  <conditionalFormatting sqref="C9:F9">
    <cfRule type="expression" dxfId="0" priority="1">
      <formula>C$10&lt;1.5</formula>
    </cfRule>
  </conditionalFormatting>
  <pageMargins left="0.7" right="0.7" top="0.78740157499999996" bottom="0.78740157499999996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Introduction</vt:lpstr>
      <vt:lpstr>Normalisation (P)</vt:lpstr>
      <vt:lpstr>Normalisation (C)</vt:lpstr>
      <vt:lpstr>Normalisation (E)</vt:lpstr>
      <vt:lpstr>Weighting (C)</vt:lpstr>
      <vt:lpstr>Weighting (E)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Frey, Torsten</dc:creator>
  <cp:lastModifiedBy>Frey, Torsten</cp:lastModifiedBy>
  <dcterms:created xsi:type="dcterms:W3CDTF">2021-10-21T12:58:05Z</dcterms:created>
  <dcterms:modified xsi:type="dcterms:W3CDTF">2025-02-13T09:26:32Z</dcterms:modified>
</cp:coreProperties>
</file>