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Veröffentlichungen-MVTAT\ORIGINALE Dokumente und Daten\Dahl_2026_Next Sustainability\"/>
    </mc:Choice>
  </mc:AlternateContent>
  <xr:revisionPtr revIDLastSave="0" documentId="13_ncr:1_{91650553-7D05-4820-833B-80EDA30140E7}" xr6:coauthVersionLast="47" xr6:coauthVersionMax="47" xr10:uidLastSave="{00000000-0000-0000-0000-000000000000}"/>
  <bookViews>
    <workbookView xWindow="28680" yWindow="-5040" windowWidth="29040" windowHeight="15720" xr2:uid="{F0D9EADB-1068-4F9E-8EAF-52BA0EEAEF3A}"/>
  </bookViews>
  <sheets>
    <sheet name="A_adh &amp; A_coh vs. sigma" sheetId="1" r:id="rId1"/>
  </sheets>
  <definedNames>
    <definedName name="_Ref213945107" localSheetId="0">'A_adh &amp; A_coh vs. sigma'!$B$2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  <c r="L8" i="1"/>
  <c r="L147" i="1"/>
  <c r="K147" i="1"/>
  <c r="I147" i="1"/>
  <c r="J147" i="1" s="1"/>
  <c r="G147" i="1"/>
  <c r="D147" i="1"/>
  <c r="L146" i="1"/>
  <c r="K146" i="1"/>
  <c r="I146" i="1"/>
  <c r="J146" i="1" s="1"/>
  <c r="G146" i="1"/>
  <c r="D146" i="1"/>
  <c r="L145" i="1"/>
  <c r="K145" i="1"/>
  <c r="I145" i="1"/>
  <c r="J145" i="1" s="1"/>
  <c r="G145" i="1"/>
  <c r="D145" i="1"/>
  <c r="L144" i="1"/>
  <c r="K144" i="1"/>
  <c r="I144" i="1"/>
  <c r="J144" i="1" s="1"/>
  <c r="G144" i="1"/>
  <c r="D144" i="1"/>
  <c r="L143" i="1"/>
  <c r="K143" i="1"/>
  <c r="I143" i="1"/>
  <c r="J143" i="1" s="1"/>
  <c r="G143" i="1"/>
  <c r="D143" i="1"/>
  <c r="L142" i="1"/>
  <c r="K142" i="1"/>
  <c r="I142" i="1"/>
  <c r="J142" i="1" s="1"/>
  <c r="G142" i="1"/>
  <c r="D142" i="1"/>
  <c r="L141" i="1"/>
  <c r="K141" i="1"/>
  <c r="I141" i="1"/>
  <c r="J141" i="1" s="1"/>
  <c r="G141" i="1"/>
  <c r="D141" i="1"/>
  <c r="L140" i="1"/>
  <c r="K140" i="1"/>
  <c r="I140" i="1"/>
  <c r="J140" i="1" s="1"/>
  <c r="G140" i="1"/>
  <c r="D140" i="1"/>
  <c r="L139" i="1"/>
  <c r="K139" i="1"/>
  <c r="I139" i="1"/>
  <c r="J139" i="1" s="1"/>
  <c r="G139" i="1"/>
  <c r="D139" i="1"/>
  <c r="L138" i="1"/>
  <c r="K138" i="1"/>
  <c r="I138" i="1"/>
  <c r="J138" i="1" s="1"/>
  <c r="G138" i="1"/>
  <c r="D138" i="1"/>
  <c r="L137" i="1"/>
  <c r="K137" i="1"/>
  <c r="I137" i="1"/>
  <c r="J137" i="1" s="1"/>
  <c r="G137" i="1"/>
  <c r="D137" i="1"/>
  <c r="L136" i="1"/>
  <c r="K136" i="1"/>
  <c r="I136" i="1"/>
  <c r="J136" i="1" s="1"/>
  <c r="G136" i="1"/>
  <c r="D136" i="1"/>
  <c r="L135" i="1"/>
  <c r="K135" i="1"/>
  <c r="I135" i="1"/>
  <c r="J135" i="1" s="1"/>
  <c r="G135" i="1"/>
  <c r="D135" i="1"/>
  <c r="L134" i="1"/>
  <c r="K134" i="1"/>
  <c r="I134" i="1"/>
  <c r="J134" i="1" s="1"/>
  <c r="G134" i="1"/>
  <c r="D134" i="1"/>
  <c r="L133" i="1"/>
  <c r="K133" i="1"/>
  <c r="I133" i="1"/>
  <c r="J133" i="1" s="1"/>
  <c r="G133" i="1"/>
  <c r="D133" i="1"/>
  <c r="L132" i="1"/>
  <c r="K132" i="1"/>
  <c r="I132" i="1"/>
  <c r="J132" i="1" s="1"/>
  <c r="G132" i="1"/>
  <c r="D132" i="1"/>
  <c r="L131" i="1"/>
  <c r="K131" i="1"/>
  <c r="I131" i="1"/>
  <c r="J131" i="1" s="1"/>
  <c r="G131" i="1"/>
  <c r="D131" i="1"/>
  <c r="L130" i="1"/>
  <c r="K130" i="1"/>
  <c r="I130" i="1"/>
  <c r="J130" i="1" s="1"/>
  <c r="G130" i="1"/>
  <c r="D130" i="1"/>
  <c r="L129" i="1"/>
  <c r="K129" i="1"/>
  <c r="I129" i="1"/>
  <c r="J129" i="1" s="1"/>
  <c r="G129" i="1"/>
  <c r="D129" i="1"/>
  <c r="L128" i="1"/>
  <c r="K128" i="1"/>
  <c r="I128" i="1"/>
  <c r="J128" i="1" s="1"/>
  <c r="G128" i="1"/>
  <c r="D128" i="1"/>
  <c r="L127" i="1"/>
  <c r="K127" i="1"/>
  <c r="I127" i="1"/>
  <c r="J127" i="1" s="1"/>
  <c r="G127" i="1"/>
  <c r="D127" i="1"/>
  <c r="L126" i="1"/>
  <c r="K126" i="1"/>
  <c r="I126" i="1"/>
  <c r="J126" i="1" s="1"/>
  <c r="G126" i="1"/>
  <c r="D126" i="1"/>
  <c r="L125" i="1"/>
  <c r="K125" i="1"/>
  <c r="I125" i="1"/>
  <c r="J125" i="1" s="1"/>
  <c r="G125" i="1"/>
  <c r="D125" i="1"/>
  <c r="L124" i="1"/>
  <c r="K124" i="1"/>
  <c r="I124" i="1"/>
  <c r="J124" i="1" s="1"/>
  <c r="G124" i="1"/>
  <c r="D124" i="1"/>
  <c r="L123" i="1"/>
  <c r="K123" i="1"/>
  <c r="I123" i="1"/>
  <c r="J123" i="1" s="1"/>
  <c r="G123" i="1"/>
  <c r="D123" i="1"/>
  <c r="L122" i="1"/>
  <c r="K122" i="1"/>
  <c r="I122" i="1"/>
  <c r="J122" i="1" s="1"/>
  <c r="G122" i="1"/>
  <c r="D122" i="1"/>
  <c r="L121" i="1"/>
  <c r="K121" i="1"/>
  <c r="I121" i="1"/>
  <c r="J121" i="1" s="1"/>
  <c r="G121" i="1"/>
  <c r="D121" i="1"/>
  <c r="L120" i="1"/>
  <c r="K120" i="1"/>
  <c r="I120" i="1"/>
  <c r="J120" i="1" s="1"/>
  <c r="G120" i="1"/>
  <c r="D120" i="1"/>
  <c r="L119" i="1"/>
  <c r="K119" i="1"/>
  <c r="I119" i="1"/>
  <c r="J119" i="1" s="1"/>
  <c r="G119" i="1"/>
  <c r="D119" i="1"/>
  <c r="L118" i="1"/>
  <c r="K118" i="1"/>
  <c r="I118" i="1"/>
  <c r="J118" i="1" s="1"/>
  <c r="G118" i="1"/>
  <c r="D118" i="1"/>
  <c r="L117" i="1"/>
  <c r="K117" i="1"/>
  <c r="I117" i="1"/>
  <c r="J117" i="1" s="1"/>
  <c r="G117" i="1"/>
  <c r="D117" i="1"/>
  <c r="M39" i="1"/>
  <c r="L39" i="1"/>
  <c r="J39" i="1"/>
  <c r="K39" i="1" s="1"/>
  <c r="H39" i="1"/>
  <c r="E39" i="1"/>
  <c r="M38" i="1"/>
  <c r="L38" i="1"/>
  <c r="J38" i="1"/>
  <c r="K38" i="1" s="1"/>
  <c r="H38" i="1"/>
  <c r="E38" i="1"/>
  <c r="M37" i="1"/>
  <c r="L37" i="1"/>
  <c r="J37" i="1"/>
  <c r="K37" i="1" s="1"/>
  <c r="H37" i="1"/>
  <c r="E37" i="1"/>
  <c r="M36" i="1"/>
  <c r="L36" i="1"/>
  <c r="J36" i="1"/>
  <c r="K36" i="1" s="1"/>
  <c r="H36" i="1"/>
  <c r="E36" i="1"/>
  <c r="M35" i="1"/>
  <c r="L35" i="1"/>
  <c r="J35" i="1"/>
  <c r="K35" i="1" s="1"/>
  <c r="H35" i="1"/>
  <c r="E35" i="1"/>
  <c r="M34" i="1"/>
  <c r="L34" i="1"/>
  <c r="J34" i="1"/>
  <c r="K34" i="1" s="1"/>
  <c r="H34" i="1"/>
  <c r="E34" i="1"/>
  <c r="M33" i="1"/>
  <c r="L33" i="1"/>
  <c r="J33" i="1"/>
  <c r="K33" i="1" s="1"/>
  <c r="H33" i="1"/>
  <c r="E33" i="1"/>
  <c r="M32" i="1"/>
  <c r="L32" i="1"/>
  <c r="J32" i="1"/>
  <c r="K32" i="1" s="1"/>
  <c r="H32" i="1"/>
  <c r="E32" i="1"/>
  <c r="M30" i="1"/>
  <c r="L30" i="1"/>
  <c r="J30" i="1"/>
  <c r="K30" i="1" s="1"/>
  <c r="H30" i="1"/>
  <c r="E30" i="1"/>
  <c r="M29" i="1"/>
  <c r="L29" i="1"/>
  <c r="J29" i="1"/>
  <c r="K29" i="1" s="1"/>
  <c r="H29" i="1"/>
  <c r="E29" i="1"/>
  <c r="M28" i="1"/>
  <c r="L28" i="1"/>
  <c r="J28" i="1"/>
  <c r="K28" i="1" s="1"/>
  <c r="H28" i="1"/>
  <c r="E28" i="1"/>
  <c r="M27" i="1"/>
  <c r="L27" i="1"/>
  <c r="J27" i="1"/>
  <c r="K27" i="1" s="1"/>
  <c r="H27" i="1"/>
  <c r="E27" i="1"/>
  <c r="M26" i="1"/>
  <c r="L26" i="1"/>
  <c r="J26" i="1"/>
  <c r="K26" i="1" s="1"/>
  <c r="H26" i="1"/>
  <c r="E26" i="1"/>
  <c r="M25" i="1"/>
  <c r="L25" i="1"/>
  <c r="J25" i="1"/>
  <c r="K25" i="1" s="1"/>
  <c r="H25" i="1"/>
  <c r="E25" i="1"/>
  <c r="M24" i="1"/>
  <c r="L24" i="1"/>
  <c r="J24" i="1"/>
  <c r="K24" i="1" s="1"/>
  <c r="H24" i="1"/>
  <c r="E24" i="1"/>
  <c r="M23" i="1"/>
  <c r="L23" i="1"/>
  <c r="J23" i="1"/>
  <c r="K23" i="1" s="1"/>
  <c r="H23" i="1"/>
  <c r="E23" i="1"/>
  <c r="M22" i="1"/>
  <c r="L22" i="1"/>
  <c r="J22" i="1"/>
  <c r="K22" i="1" s="1"/>
  <c r="H22" i="1"/>
  <c r="E22" i="1"/>
  <c r="M21" i="1"/>
  <c r="L21" i="1"/>
  <c r="J21" i="1"/>
  <c r="K21" i="1" s="1"/>
  <c r="H21" i="1"/>
  <c r="E21" i="1"/>
  <c r="M20" i="1"/>
  <c r="L20" i="1"/>
  <c r="J20" i="1"/>
  <c r="K20" i="1" s="1"/>
  <c r="H20" i="1"/>
  <c r="E20" i="1"/>
  <c r="M19" i="1"/>
  <c r="L19" i="1"/>
  <c r="J19" i="1"/>
  <c r="K19" i="1" s="1"/>
  <c r="H19" i="1"/>
  <c r="E19" i="1"/>
  <c r="M18" i="1"/>
  <c r="L18" i="1"/>
  <c r="J18" i="1"/>
  <c r="K18" i="1" s="1"/>
  <c r="H18" i="1"/>
  <c r="E18" i="1"/>
  <c r="M17" i="1"/>
  <c r="L17" i="1"/>
  <c r="J17" i="1"/>
  <c r="K17" i="1" s="1"/>
  <c r="H17" i="1"/>
  <c r="E17" i="1"/>
  <c r="M16" i="1"/>
  <c r="L16" i="1"/>
  <c r="J16" i="1"/>
  <c r="K16" i="1" s="1"/>
  <c r="H16" i="1"/>
  <c r="E16" i="1"/>
  <c r="M15" i="1"/>
  <c r="L15" i="1"/>
  <c r="J15" i="1"/>
  <c r="K15" i="1" s="1"/>
  <c r="H15" i="1"/>
  <c r="E15" i="1"/>
  <c r="M14" i="1"/>
  <c r="L14" i="1"/>
  <c r="J14" i="1"/>
  <c r="K14" i="1" s="1"/>
  <c r="H14" i="1"/>
  <c r="E14" i="1"/>
  <c r="M13" i="1"/>
  <c r="L13" i="1"/>
  <c r="J13" i="1"/>
  <c r="K13" i="1" s="1"/>
  <c r="H13" i="1"/>
  <c r="E13" i="1"/>
  <c r="M12" i="1"/>
  <c r="L12" i="1"/>
  <c r="J12" i="1"/>
  <c r="K12" i="1" s="1"/>
  <c r="H12" i="1"/>
  <c r="E12" i="1"/>
  <c r="M11" i="1"/>
  <c r="L11" i="1"/>
  <c r="J11" i="1"/>
  <c r="K11" i="1" s="1"/>
  <c r="H11" i="1"/>
  <c r="E11" i="1"/>
  <c r="M10" i="1"/>
  <c r="L10" i="1"/>
  <c r="J10" i="1"/>
  <c r="K10" i="1" s="1"/>
  <c r="H10" i="1"/>
  <c r="E10" i="1"/>
  <c r="M9" i="1"/>
  <c r="L9" i="1"/>
  <c r="J9" i="1"/>
  <c r="K9" i="1" s="1"/>
  <c r="H9" i="1"/>
  <c r="E9" i="1"/>
  <c r="M8" i="1"/>
  <c r="J8" i="1"/>
  <c r="K8" i="1" s="1"/>
  <c r="E8" i="1"/>
</calcChain>
</file>

<file path=xl/sharedStrings.xml><?xml version="1.0" encoding="utf-8"?>
<sst xmlns="http://schemas.openxmlformats.org/spreadsheetml/2006/main" count="122" uniqueCount="74">
  <si>
    <t>Sample</t>
  </si>
  <si>
    <t>MC-K1</t>
  </si>
  <si>
    <t>MC-K2</t>
  </si>
  <si>
    <t>MC-K3</t>
  </si>
  <si>
    <t>MC-K4</t>
  </si>
  <si>
    <t>MC-K5</t>
  </si>
  <si>
    <t>MC-K6</t>
  </si>
  <si>
    <t>MC-K7</t>
  </si>
  <si>
    <t>MC-K8</t>
  </si>
  <si>
    <t>MC-K9</t>
  </si>
  <si>
    <t>MC-K10</t>
  </si>
  <si>
    <t>MC-K11</t>
  </si>
  <si>
    <t>MC-K12</t>
  </si>
  <si>
    <t>MC-K13</t>
  </si>
  <si>
    <t>MC-K14</t>
  </si>
  <si>
    <t>MC-K15</t>
  </si>
  <si>
    <t>MC-K16</t>
  </si>
  <si>
    <t>MC-K17</t>
  </si>
  <si>
    <t>MC-K18</t>
  </si>
  <si>
    <t>MC-K19</t>
  </si>
  <si>
    <t>MC-K20</t>
  </si>
  <si>
    <t>MC-K21</t>
  </si>
  <si>
    <t>MC-K22</t>
  </si>
  <si>
    <t>MC-K23</t>
  </si>
  <si>
    <t>20h-K1</t>
  </si>
  <si>
    <t>20h-K2</t>
  </si>
  <si>
    <t>20h-K3</t>
  </si>
  <si>
    <t>20h-K4</t>
  </si>
  <si>
    <t>20h-K5</t>
  </si>
  <si>
    <t>20h-K6</t>
  </si>
  <si>
    <t>20h-K7</t>
  </si>
  <si>
    <t>20h-K8</t>
  </si>
  <si>
    <t>SUPPLEMENTARY MATERIAL:</t>
  </si>
  <si>
    <t>Force Ramp Rate</t>
  </si>
  <si>
    <t>in N/s</t>
  </si>
  <si>
    <t>Centrifugal Force</t>
  </si>
  <si>
    <t>in N</t>
  </si>
  <si>
    <t>in MPa</t>
  </si>
  <si>
    <t>in %</t>
  </si>
  <si>
    <t>Test setup: Cathode samples NMC-111; Adhered with resin on support plate; Connected to piston with Duplocoll PSA tape</t>
  </si>
  <si>
    <t>Test setup: Cathode samples NMC-111; Adhered with resin on support plate; Connected to piston with Duplocoll PSA tape; ROI dectreased to 80% Inner Diameter (ID)</t>
  </si>
  <si>
    <t>Figure 7: Influence of A_adh and A_coh on tensile adhesion strength; data points (n = 31) represent single specimen values</t>
  </si>
  <si>
    <t>Figure 7:</t>
  </si>
  <si>
    <t>Appendix 3:</t>
  </si>
  <si>
    <t>Appendix 4:</t>
  </si>
  <si>
    <t>Appendix 5:</t>
  </si>
  <si>
    <t>Appendix 6:</t>
  </si>
  <si>
    <t>Appendix 7:</t>
  </si>
  <si>
    <t>Appendix 8:</t>
  </si>
  <si>
    <t>Appendix 9:</t>
  </si>
  <si>
    <t>Additional:</t>
  </si>
  <si>
    <t>MC-K24</t>
  </si>
  <si>
    <t>Discard due to excessive resin and stamp not aligned into the middle of the plate!</t>
  </si>
  <si>
    <t>Area Total Fract.</t>
  </si>
  <si>
    <r>
      <t>Area Adh. Fract.</t>
    </r>
    <r>
      <rPr>
        <b/>
        <vertAlign val="subscript"/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/</t>
    </r>
  </si>
  <si>
    <t>ID Area Coh. Fract.</t>
  </si>
  <si>
    <t>ID Area Adh. Fract.</t>
  </si>
  <si>
    <t>Effective Tens. Adh. Strength</t>
  </si>
  <si>
    <t>Tens. Adh. Strength</t>
  </si>
  <si>
    <t>Area Adh. Fracture</t>
  </si>
  <si>
    <t>Area Total Fracture</t>
  </si>
  <si>
    <t>Area Cohesive Fracture</t>
  </si>
  <si>
    <t>ID Tens. Adh. Strength</t>
  </si>
  <si>
    <t>Tens. Adh. Strrengh</t>
  </si>
  <si>
    <t>ID Area Total Fracture</t>
  </si>
  <si>
    <t>ID Area Coh. Fracture</t>
  </si>
  <si>
    <r>
      <t>ID Area Adh. Fracture</t>
    </r>
    <r>
      <rPr>
        <b/>
        <vertAlign val="subscript"/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/</t>
    </r>
  </si>
  <si>
    <t>Relative Area Cohesive Fracture</t>
  </si>
  <si>
    <t>Relative Area Adh. Fracture</t>
  </si>
  <si>
    <t>Rel. ID Area Coh. Fracture</t>
  </si>
  <si>
    <t>Rel. ID Area Adh. Fracture</t>
  </si>
  <si>
    <t>General info: Tensile adhesion strength (sigma) is calculated by Centrifugal Force divided by test stamps adhesive area (78.5400009155273 square-mm); Area Adhesive Fracture is calculated by image analysis of sample plate images; Area Total Fracture is calculated by image analysis of piston ("stamp") images</t>
  </si>
  <si>
    <t>Area Adhesive Failure</t>
  </si>
  <si>
    <t>ID Area Adhesive Fail.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</si>
</sst>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64" fontId="3" fillId="0" borderId="0" xfId="0" applyNumberFormat="1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165" fontId="0" fillId="0" borderId="11" xfId="0" applyNumberFormat="1" applyBorder="1"/>
    <xf numFmtId="0" fontId="0" fillId="0" borderId="12" xfId="0" applyBorder="1"/>
    <xf numFmtId="0" fontId="0" fillId="0" borderId="13" xfId="0" applyBorder="1"/>
    <xf numFmtId="165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65" fontId="0" fillId="0" borderId="18" xfId="0" applyNumberFormat="1" applyBorder="1"/>
    <xf numFmtId="0" fontId="0" fillId="0" borderId="20" xfId="0" applyBorder="1"/>
    <xf numFmtId="165" fontId="0" fillId="0" borderId="21" xfId="0" applyNumberFormat="1" applyBorder="1"/>
    <xf numFmtId="0" fontId="0" fillId="0" borderId="12" xfId="0" applyBorder="1" applyAlignment="1">
      <alignment horizontal="left"/>
    </xf>
    <xf numFmtId="165" fontId="0" fillId="0" borderId="15" xfId="0" applyNumberFormat="1" applyBorder="1"/>
    <xf numFmtId="0" fontId="0" fillId="0" borderId="19" xfId="0" applyBorder="1" applyAlignment="1">
      <alignment horizontal="left"/>
    </xf>
    <xf numFmtId="165" fontId="0" fillId="0" borderId="24" xfId="0" applyNumberFormat="1" applyBorder="1"/>
    <xf numFmtId="165" fontId="0" fillId="0" borderId="14" xfId="0" applyNumberFormat="1" applyFill="1" applyBorder="1"/>
    <xf numFmtId="165" fontId="0" fillId="0" borderId="18" xfId="0" applyNumberFormat="1" applyFill="1" applyBorder="1"/>
    <xf numFmtId="0" fontId="0" fillId="0" borderId="25" xfId="0" applyFill="1" applyBorder="1"/>
    <xf numFmtId="165" fontId="0" fillId="0" borderId="22" xfId="0" applyNumberFormat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0" borderId="26" xfId="0" applyNumberFormat="1" applyFill="1" applyBorder="1"/>
    <xf numFmtId="165" fontId="0" fillId="0" borderId="25" xfId="0" applyNumberFormat="1" applyBorder="1"/>
    <xf numFmtId="165" fontId="0" fillId="0" borderId="28" xfId="0" applyNumberFormat="1" applyBorder="1"/>
    <xf numFmtId="0" fontId="0" fillId="0" borderId="26" xfId="0" applyFill="1" applyBorder="1"/>
    <xf numFmtId="0" fontId="0" fillId="0" borderId="26" xfId="0" applyBorder="1"/>
    <xf numFmtId="0" fontId="0" fillId="0" borderId="25" xfId="0" applyBorder="1"/>
    <xf numFmtId="0" fontId="0" fillId="0" borderId="24" xfId="0" applyBorder="1"/>
    <xf numFmtId="0" fontId="1" fillId="2" borderId="29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165" fontId="0" fillId="0" borderId="6" xfId="0" applyNumberFormat="1" applyFill="1" applyBorder="1"/>
    <xf numFmtId="165" fontId="0" fillId="0" borderId="7" xfId="0" applyNumberFormat="1" applyBorder="1"/>
    <xf numFmtId="0" fontId="0" fillId="0" borderId="6" xfId="0" applyFill="1" applyBorder="1"/>
    <xf numFmtId="165" fontId="0" fillId="0" borderId="8" xfId="0" applyNumberFormat="1" applyBorder="1"/>
    <xf numFmtId="165" fontId="0" fillId="0" borderId="6" xfId="0" applyNumberFormat="1" applyBorder="1"/>
    <xf numFmtId="165" fontId="0" fillId="0" borderId="0" xfId="0" applyNumberFormat="1" applyBorder="1"/>
    <xf numFmtId="165" fontId="0" fillId="0" borderId="27" xfId="0" applyNumberFormat="1" applyFill="1" applyBorder="1"/>
    <xf numFmtId="165" fontId="0" fillId="0" borderId="15" xfId="0" applyNumberFormat="1" applyFill="1" applyBorder="1"/>
    <xf numFmtId="0" fontId="0" fillId="0" borderId="6" xfId="0" applyBorder="1"/>
    <xf numFmtId="165" fontId="0" fillId="0" borderId="5" xfId="0" applyNumberFormat="1" applyBorder="1"/>
    <xf numFmtId="165" fontId="0" fillId="0" borderId="7" xfId="0" applyNumberFormat="1" applyFill="1" applyBorder="1"/>
    <xf numFmtId="165" fontId="0" fillId="0" borderId="8" xfId="0" applyNumberFormat="1" applyFill="1" applyBorder="1"/>
    <xf numFmtId="0" fontId="1" fillId="2" borderId="31" xfId="0" applyFont="1" applyFill="1" applyBorder="1" applyAlignment="1">
      <alignment horizontal="left" vertical="center"/>
    </xf>
    <xf numFmtId="0" fontId="1" fillId="2" borderId="32" xfId="0" applyFont="1" applyFill="1" applyBorder="1" applyAlignment="1">
      <alignment vertical="center"/>
    </xf>
    <xf numFmtId="0" fontId="1" fillId="2" borderId="33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0" fillId="0" borderId="0" xfId="0" applyFill="1" applyBorder="1" applyAlignment="1">
      <alignment horizontal="left"/>
    </xf>
    <xf numFmtId="0" fontId="5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Correlaion: </a:t>
            </a:r>
            <a:r>
              <a:rPr lang="de-DE" sz="1000" b="1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</a:t>
            </a:r>
            <a:r>
              <a:rPr lang="de-DE" sz="1000" b="1" baseline="-2500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coh</a:t>
            </a: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vs. A</a:t>
            </a:r>
            <a:r>
              <a:rPr lang="de-DE" sz="1000" b="1" baseline="-25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adh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666156409172392"/>
          <c:y val="0.17982706446937738"/>
          <c:w val="0.77432801667957218"/>
          <c:h val="0.61790328684968998"/>
        </c:manualLayout>
      </c:layout>
      <c:scatterChart>
        <c:scatterStyle val="lineMarker"/>
        <c:varyColors val="0"/>
        <c:ser>
          <c:idx val="1"/>
          <c:order val="0"/>
          <c:tx>
            <c:v>A_adh vs. A_coh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chemeClr val="accent6"/>
              </a:solidFill>
              <a:ln>
                <a:noFill/>
              </a:ln>
            </c:spPr>
          </c:marker>
          <c:trendline>
            <c:spPr>
              <a:ln w="19050">
                <a:solidFill>
                  <a:schemeClr val="accent6"/>
                </a:solidFill>
                <a:prstDash val="sysDot"/>
              </a:ln>
            </c:spPr>
            <c:trendlineType val="linear"/>
            <c:dispRSqr val="1"/>
            <c:dispEq val="0"/>
            <c:trendlineLbl>
              <c:layout>
                <c:manualLayout>
                  <c:x val="-0.42977727432371676"/>
                  <c:y val="-0.11960294754074605"/>
                </c:manualLayout>
              </c:layout>
              <c:numFmt formatCode="General" sourceLinked="0"/>
            </c:trendlineLbl>
          </c:trendline>
          <c:xVal>
            <c:numRef>
              <c:f>'A_adh &amp; A_coh vs. sigma'!$G$8:$G$39</c:f>
              <c:numCache>
                <c:formatCode>General</c:formatCode>
                <c:ptCount val="32"/>
                <c:pt idx="0">
                  <c:v>88.754999999999995</c:v>
                </c:pt>
                <c:pt idx="1">
                  <c:v>85.433999999999997</c:v>
                </c:pt>
                <c:pt idx="2">
                  <c:v>96.063999999999993</c:v>
                </c:pt>
                <c:pt idx="3">
                  <c:v>82.783999999999992</c:v>
                </c:pt>
                <c:pt idx="4">
                  <c:v>90.367000000000004</c:v>
                </c:pt>
                <c:pt idx="5">
                  <c:v>85.647999999999996</c:v>
                </c:pt>
                <c:pt idx="6">
                  <c:v>97.326999999999998</c:v>
                </c:pt>
                <c:pt idx="7">
                  <c:v>67.067000000000007</c:v>
                </c:pt>
                <c:pt idx="8">
                  <c:v>92.042000000000002</c:v>
                </c:pt>
                <c:pt idx="9">
                  <c:v>90.787000000000006</c:v>
                </c:pt>
                <c:pt idx="10">
                  <c:v>91.204999999999998</c:v>
                </c:pt>
                <c:pt idx="11">
                  <c:v>82.168000000000006</c:v>
                </c:pt>
                <c:pt idx="12">
                  <c:v>87.688999999999993</c:v>
                </c:pt>
                <c:pt idx="13">
                  <c:v>70.177999999999997</c:v>
                </c:pt>
                <c:pt idx="14">
                  <c:v>83.204000000000008</c:v>
                </c:pt>
                <c:pt idx="15">
                  <c:v>85.513000000000005</c:v>
                </c:pt>
                <c:pt idx="16">
                  <c:v>97.081999999999994</c:v>
                </c:pt>
                <c:pt idx="17">
                  <c:v>93.180999999999997</c:v>
                </c:pt>
                <c:pt idx="18">
                  <c:v>90.975999999999999</c:v>
                </c:pt>
                <c:pt idx="19">
                  <c:v>87.17</c:v>
                </c:pt>
                <c:pt idx="20">
                  <c:v>86.864999999999995</c:v>
                </c:pt>
                <c:pt idx="21">
                  <c:v>81.58</c:v>
                </c:pt>
                <c:pt idx="22">
                  <c:v>96.608000000000004</c:v>
                </c:pt>
                <c:pt idx="24">
                  <c:v>92.588999999999999</c:v>
                </c:pt>
                <c:pt idx="25">
                  <c:v>94.242000000000004</c:v>
                </c:pt>
                <c:pt idx="26">
                  <c:v>82.625</c:v>
                </c:pt>
                <c:pt idx="27">
                  <c:v>88.771000000000001</c:v>
                </c:pt>
                <c:pt idx="28">
                  <c:v>95.855000000000004</c:v>
                </c:pt>
                <c:pt idx="29">
                  <c:v>98.447000000000003</c:v>
                </c:pt>
                <c:pt idx="30">
                  <c:v>94.358999999999995</c:v>
                </c:pt>
                <c:pt idx="31">
                  <c:v>92.701999999999998</c:v>
                </c:pt>
              </c:numCache>
            </c:numRef>
          </c:xVal>
          <c:yVal>
            <c:numRef>
              <c:f>'A_adh &amp; A_coh vs. sigma'!$J$8:$J$39</c:f>
              <c:numCache>
                <c:formatCode>0.000</c:formatCode>
                <c:ptCount val="32"/>
                <c:pt idx="0">
                  <c:v>10.763000000000005</c:v>
                </c:pt>
                <c:pt idx="1">
                  <c:v>11.015000000000001</c:v>
                </c:pt>
                <c:pt idx="2">
                  <c:v>3.1070000000000135</c:v>
                </c:pt>
                <c:pt idx="3">
                  <c:v>13.134000000000015</c:v>
                </c:pt>
                <c:pt idx="4">
                  <c:v>3.6509999999999962</c:v>
                </c:pt>
                <c:pt idx="5">
                  <c:v>13.975000000000009</c:v>
                </c:pt>
                <c:pt idx="6">
                  <c:v>1.367999999999995</c:v>
                </c:pt>
                <c:pt idx="7">
                  <c:v>2.9549999999999983</c:v>
                </c:pt>
                <c:pt idx="8">
                  <c:v>3.2330000000000041</c:v>
                </c:pt>
                <c:pt idx="9">
                  <c:v>6.2289999999999992</c:v>
                </c:pt>
                <c:pt idx="10">
                  <c:v>4.097999999999999</c:v>
                </c:pt>
                <c:pt idx="11">
                  <c:v>4.2129999999999939</c:v>
                </c:pt>
                <c:pt idx="12">
                  <c:v>3.0970000000000084</c:v>
                </c:pt>
                <c:pt idx="13">
                  <c:v>25.094000000000008</c:v>
                </c:pt>
                <c:pt idx="14">
                  <c:v>2.8559999999999945</c:v>
                </c:pt>
                <c:pt idx="15">
                  <c:v>3.7890000000000015</c:v>
                </c:pt>
                <c:pt idx="16">
                  <c:v>1.7880000000000109</c:v>
                </c:pt>
                <c:pt idx="17">
                  <c:v>1.7040000000000077</c:v>
                </c:pt>
                <c:pt idx="18">
                  <c:v>2.4869999999999948</c:v>
                </c:pt>
                <c:pt idx="19">
                  <c:v>1.8769999999999953</c:v>
                </c:pt>
                <c:pt idx="20">
                  <c:v>4.2210000000000036</c:v>
                </c:pt>
                <c:pt idx="21">
                  <c:v>7.5679999999999978</c:v>
                </c:pt>
                <c:pt idx="22">
                  <c:v>2.9609999999999985</c:v>
                </c:pt>
                <c:pt idx="24" formatCode="General">
                  <c:v>6.8539999999999992</c:v>
                </c:pt>
                <c:pt idx="25" formatCode="General">
                  <c:v>3.0779999999999887</c:v>
                </c:pt>
                <c:pt idx="26" formatCode="General">
                  <c:v>12.257000000000005</c:v>
                </c:pt>
                <c:pt idx="27" formatCode="General">
                  <c:v>10.873000000000005</c:v>
                </c:pt>
                <c:pt idx="28" formatCode="General">
                  <c:v>3.7839999999999918</c:v>
                </c:pt>
                <c:pt idx="29" formatCode="General">
                  <c:v>1.3610000000000042</c:v>
                </c:pt>
                <c:pt idx="30" formatCode="General">
                  <c:v>2.7720000000000056</c:v>
                </c:pt>
                <c:pt idx="31" formatCode="General">
                  <c:v>5.0229999999999961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E1-41C4-A3A2-AD21E05DA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560680"/>
        <c:axId val="550561040"/>
      </c:scatterChart>
      <c:valAx>
        <c:axId val="550560680"/>
        <c:scaling>
          <c:orientation val="minMax"/>
          <c:max val="100"/>
          <c:min val="6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</a:t>
                </a:r>
                <a:r>
                  <a:rPr lang="de-DE" sz="1000" b="0" i="0" kern="1200" baseline="-2500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adh </a:t>
                </a:r>
                <a:r>
                  <a:rPr lang="de-DE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in %</a:t>
                </a:r>
                <a:endParaRPr lang="de-DE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5524046477878399"/>
              <c:y val="0.876508389375721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0561040"/>
        <c:crosses val="autoZero"/>
        <c:crossBetween val="midCat"/>
      </c:valAx>
      <c:valAx>
        <c:axId val="550561040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</a:t>
                </a:r>
                <a:r>
                  <a:rPr lang="de-DE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coh </a:t>
                </a:r>
                <a:r>
                  <a:rPr lang="de-DE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0560680"/>
        <c:crosses val="autoZero"/>
        <c:crossBetween val="midCat"/>
        <c:majorUnit val="5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Correlaion: </a:t>
            </a:r>
            <a:r>
              <a:rPr lang="de-DE" sz="1000" b="1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</a:t>
            </a:r>
            <a:r>
              <a:rPr lang="de-DE" sz="1000" b="1" baseline="-2500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coh</a:t>
            </a: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vs. A</a:t>
            </a:r>
            <a:r>
              <a:rPr lang="de-DE" sz="1000" b="1" baseline="-25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adh </a:t>
            </a:r>
            <a:r>
              <a:rPr lang="de-DE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(A</a:t>
            </a:r>
            <a:r>
              <a:rPr lang="de-DE" sz="1000" b="1" baseline="-25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AF</a:t>
            </a:r>
            <a:r>
              <a:rPr lang="de-DE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&lt; 5 %)</a:t>
            </a:r>
            <a:endParaRPr lang="de-DE" sz="1000" b="1" baseline="-25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666156409172392"/>
          <c:y val="0.17982706446937738"/>
          <c:w val="0.77432801667957218"/>
          <c:h val="0.62283307616912675"/>
        </c:manualLayout>
      </c:layout>
      <c:scatterChart>
        <c:scatterStyle val="lineMarker"/>
        <c:varyColors val="0"/>
        <c:ser>
          <c:idx val="1"/>
          <c:order val="0"/>
          <c:tx>
            <c:v>A_adh vs. A_coh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chemeClr val="accent6"/>
              </a:solidFill>
              <a:ln>
                <a:noFill/>
              </a:ln>
            </c:spPr>
          </c:marker>
          <c:trendline>
            <c:spPr>
              <a:ln w="19050">
                <a:solidFill>
                  <a:schemeClr val="accent6"/>
                </a:solidFill>
                <a:prstDash val="sysDot"/>
              </a:ln>
            </c:spPr>
            <c:trendlineType val="linear"/>
            <c:dispRSqr val="1"/>
            <c:dispEq val="0"/>
            <c:trendlineLbl>
              <c:layout>
                <c:manualLayout>
                  <c:x val="-0.35987773083791047"/>
                  <c:y val="-0.23910602254163063"/>
                </c:manualLayout>
              </c:layout>
              <c:numFmt formatCode="General" sourceLinked="0"/>
            </c:trendlineLbl>
          </c:trendline>
          <c:xVal>
            <c:numRef>
              <c:f>('A_adh &amp; A_coh vs. sigma'!$G$8:$G$11,'A_adh &amp; A_coh vs. sigma'!$G$13:$G$14,'A_adh &amp; A_coh vs. sigma'!$G$16:$G$18,'A_adh &amp; A_coh vs. sigma'!$G$21,'A_adh &amp; A_coh vs. sigma'!$G$24,'A_adh &amp; A_coh vs. sigma'!$G$30:$G$33,'A_adh &amp; A_coh vs. sigma'!$G$35:$G$39)</c:f>
              <c:numCache>
                <c:formatCode>General</c:formatCode>
                <c:ptCount val="20"/>
                <c:pt idx="0">
                  <c:v>88.754999999999995</c:v>
                </c:pt>
                <c:pt idx="1">
                  <c:v>85.433999999999997</c:v>
                </c:pt>
                <c:pt idx="2">
                  <c:v>96.063999999999993</c:v>
                </c:pt>
                <c:pt idx="3">
                  <c:v>82.783999999999992</c:v>
                </c:pt>
                <c:pt idx="4">
                  <c:v>85.647999999999996</c:v>
                </c:pt>
                <c:pt idx="5">
                  <c:v>97.326999999999998</c:v>
                </c:pt>
                <c:pt idx="6">
                  <c:v>92.042000000000002</c:v>
                </c:pt>
                <c:pt idx="7">
                  <c:v>90.787000000000006</c:v>
                </c:pt>
                <c:pt idx="8">
                  <c:v>91.204999999999998</c:v>
                </c:pt>
                <c:pt idx="9">
                  <c:v>70.177999999999997</c:v>
                </c:pt>
                <c:pt idx="10">
                  <c:v>97.081999999999994</c:v>
                </c:pt>
                <c:pt idx="11">
                  <c:v>96.608000000000004</c:v>
                </c:pt>
                <c:pt idx="13">
                  <c:v>92.588999999999999</c:v>
                </c:pt>
                <c:pt idx="14">
                  <c:v>94.242000000000004</c:v>
                </c:pt>
                <c:pt idx="15">
                  <c:v>88.771000000000001</c:v>
                </c:pt>
                <c:pt idx="16">
                  <c:v>95.855000000000004</c:v>
                </c:pt>
                <c:pt idx="17">
                  <c:v>98.447000000000003</c:v>
                </c:pt>
                <c:pt idx="18">
                  <c:v>94.358999999999995</c:v>
                </c:pt>
                <c:pt idx="19">
                  <c:v>92.701999999999998</c:v>
                </c:pt>
              </c:numCache>
            </c:numRef>
          </c:xVal>
          <c:yVal>
            <c:numRef>
              <c:f>('A_adh &amp; A_coh vs. sigma'!$J$8:$J$11,'A_adh &amp; A_coh vs. sigma'!$J$13:$J$14,'A_adh &amp; A_coh vs. sigma'!$J$16:$J$18,'A_adh &amp; A_coh vs. sigma'!$J$21,'A_adh &amp; A_coh vs. sigma'!$J$24,'A_adh &amp; A_coh vs. sigma'!$J$30:$J$33,'A_adh &amp; A_coh vs. sigma'!$J$35:$J$39)</c:f>
              <c:numCache>
                <c:formatCode>0.000</c:formatCode>
                <c:ptCount val="20"/>
                <c:pt idx="0">
                  <c:v>10.763000000000005</c:v>
                </c:pt>
                <c:pt idx="1">
                  <c:v>11.015000000000001</c:v>
                </c:pt>
                <c:pt idx="2">
                  <c:v>3.1070000000000135</c:v>
                </c:pt>
                <c:pt idx="3">
                  <c:v>13.134000000000015</c:v>
                </c:pt>
                <c:pt idx="4">
                  <c:v>13.975000000000009</c:v>
                </c:pt>
                <c:pt idx="5">
                  <c:v>1.367999999999995</c:v>
                </c:pt>
                <c:pt idx="6">
                  <c:v>3.2330000000000041</c:v>
                </c:pt>
                <c:pt idx="7">
                  <c:v>6.2289999999999992</c:v>
                </c:pt>
                <c:pt idx="8">
                  <c:v>4.097999999999999</c:v>
                </c:pt>
                <c:pt idx="9">
                  <c:v>25.094000000000008</c:v>
                </c:pt>
                <c:pt idx="10">
                  <c:v>1.7880000000000109</c:v>
                </c:pt>
                <c:pt idx="11">
                  <c:v>2.9609999999999985</c:v>
                </c:pt>
                <c:pt idx="13" formatCode="General">
                  <c:v>6.8539999999999992</c:v>
                </c:pt>
                <c:pt idx="14" formatCode="General">
                  <c:v>3.0779999999999887</c:v>
                </c:pt>
                <c:pt idx="15" formatCode="General">
                  <c:v>10.873000000000005</c:v>
                </c:pt>
                <c:pt idx="16" formatCode="General">
                  <c:v>3.7839999999999918</c:v>
                </c:pt>
                <c:pt idx="17" formatCode="General">
                  <c:v>1.3610000000000042</c:v>
                </c:pt>
                <c:pt idx="18" formatCode="General">
                  <c:v>2.7720000000000056</c:v>
                </c:pt>
                <c:pt idx="19" formatCode="General">
                  <c:v>5.0229999999999961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E16-4235-8657-75E5493B5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560680"/>
        <c:axId val="550561040"/>
      </c:scatterChart>
      <c:valAx>
        <c:axId val="550560680"/>
        <c:scaling>
          <c:orientation val="minMax"/>
          <c:max val="100"/>
          <c:min val="6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</a:t>
                </a:r>
                <a:r>
                  <a:rPr lang="de-DE" sz="1000" b="0" i="0" kern="1200" baseline="-2500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adh</a:t>
                </a:r>
                <a:r>
                  <a:rPr lang="de-DE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in %</a:t>
                </a:r>
              </a:p>
            </c:rich>
          </c:tx>
          <c:layout>
            <c:manualLayout>
              <c:xMode val="edge"/>
              <c:yMode val="edge"/>
              <c:x val="0.44137692842213389"/>
              <c:y val="0.8912977573340320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0561040"/>
        <c:crosses val="autoZero"/>
        <c:crossBetween val="midCat"/>
      </c:valAx>
      <c:valAx>
        <c:axId val="550561040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</a:t>
                </a:r>
                <a:r>
                  <a:rPr lang="de-DE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coh</a:t>
                </a:r>
                <a:r>
                  <a:rPr lang="de-DE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0560680"/>
        <c:crosses val="autoZero"/>
        <c:crossBetween val="midCat"/>
        <c:majorUnit val="5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Correlaion: </a:t>
            </a:r>
            <a:r>
              <a:rPr lang="de-DE" sz="1000" b="1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</a:t>
            </a:r>
            <a:r>
              <a:rPr lang="de-DE" sz="1000" b="1" baseline="-2500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coh</a:t>
            </a: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vs. A</a:t>
            </a:r>
            <a:r>
              <a:rPr lang="de-DE" sz="1000" b="1" baseline="-25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adh </a:t>
            </a:r>
            <a:r>
              <a:rPr lang="de-DE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(A</a:t>
            </a:r>
            <a:r>
              <a:rPr lang="de-DE" sz="1000" b="1" baseline="-25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AF</a:t>
            </a:r>
            <a:r>
              <a:rPr lang="de-DE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&lt; 10 %)</a:t>
            </a:r>
            <a:endParaRPr lang="de-DE" sz="1000" b="1" baseline="-25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666156409172392"/>
          <c:y val="0.17982706446937738"/>
          <c:w val="0.77432801667957218"/>
          <c:h val="0.62770442463812781"/>
        </c:manualLayout>
      </c:layout>
      <c:scatterChart>
        <c:scatterStyle val="lineMarker"/>
        <c:varyColors val="0"/>
        <c:ser>
          <c:idx val="1"/>
          <c:order val="0"/>
          <c:tx>
            <c:v>A_adh vs. A_coh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chemeClr val="accent6"/>
              </a:solidFill>
              <a:ln>
                <a:noFill/>
              </a:ln>
            </c:spPr>
          </c:marker>
          <c:trendline>
            <c:spPr>
              <a:ln w="19050">
                <a:solidFill>
                  <a:schemeClr val="accent6"/>
                </a:solidFill>
                <a:prstDash val="sysDot"/>
              </a:ln>
            </c:spPr>
            <c:trendlineType val="linear"/>
            <c:dispRSqr val="1"/>
            <c:dispEq val="0"/>
            <c:trendlineLbl>
              <c:layout>
                <c:manualLayout>
                  <c:x val="-0.35987773083791047"/>
                  <c:y val="-0.23910602254163063"/>
                </c:manualLayout>
              </c:layout>
              <c:numFmt formatCode="General" sourceLinked="0"/>
            </c:trendlineLbl>
          </c:trendline>
          <c:xVal>
            <c:numRef>
              <c:f>('A_adh &amp; A_coh vs. sigma'!$G$8:$G$14,'A_adh &amp; A_coh vs. sigma'!$G$16:$G$18,'A_adh &amp; A_coh vs. sigma'!$G$20:$G$21,'A_adh &amp; A_coh vs. sigma'!$G$24:$G$26,'A_adh &amp; A_coh vs. sigma'!$G$28,'A_adh &amp; A_coh vs. sigma'!$G$30,'A_adh &amp; A_coh vs. sigma'!$G$32:$G$39)</c:f>
              <c:numCache>
                <c:formatCode>General</c:formatCode>
                <c:ptCount val="25"/>
                <c:pt idx="0">
                  <c:v>88.754999999999995</c:v>
                </c:pt>
                <c:pt idx="1">
                  <c:v>85.433999999999997</c:v>
                </c:pt>
                <c:pt idx="2">
                  <c:v>96.063999999999993</c:v>
                </c:pt>
                <c:pt idx="3">
                  <c:v>82.783999999999992</c:v>
                </c:pt>
                <c:pt idx="4">
                  <c:v>90.367000000000004</c:v>
                </c:pt>
                <c:pt idx="5">
                  <c:v>85.647999999999996</c:v>
                </c:pt>
                <c:pt idx="6">
                  <c:v>97.326999999999998</c:v>
                </c:pt>
                <c:pt idx="7">
                  <c:v>92.042000000000002</c:v>
                </c:pt>
                <c:pt idx="8">
                  <c:v>90.787000000000006</c:v>
                </c:pt>
                <c:pt idx="9">
                  <c:v>91.204999999999998</c:v>
                </c:pt>
                <c:pt idx="10">
                  <c:v>87.688999999999993</c:v>
                </c:pt>
                <c:pt idx="11">
                  <c:v>70.177999999999997</c:v>
                </c:pt>
                <c:pt idx="12">
                  <c:v>97.081999999999994</c:v>
                </c:pt>
                <c:pt idx="13">
                  <c:v>93.180999999999997</c:v>
                </c:pt>
                <c:pt idx="14">
                  <c:v>90.975999999999999</c:v>
                </c:pt>
                <c:pt idx="15">
                  <c:v>86.864999999999995</c:v>
                </c:pt>
                <c:pt idx="16">
                  <c:v>96.608000000000004</c:v>
                </c:pt>
                <c:pt idx="17">
                  <c:v>92.588999999999999</c:v>
                </c:pt>
                <c:pt idx="18">
                  <c:v>94.242000000000004</c:v>
                </c:pt>
                <c:pt idx="19">
                  <c:v>82.625</c:v>
                </c:pt>
                <c:pt idx="20">
                  <c:v>88.771000000000001</c:v>
                </c:pt>
                <c:pt idx="21">
                  <c:v>95.855000000000004</c:v>
                </c:pt>
                <c:pt idx="22">
                  <c:v>98.447000000000003</c:v>
                </c:pt>
                <c:pt idx="23">
                  <c:v>94.358999999999995</c:v>
                </c:pt>
                <c:pt idx="24">
                  <c:v>92.701999999999998</c:v>
                </c:pt>
              </c:numCache>
            </c:numRef>
          </c:xVal>
          <c:yVal>
            <c:numRef>
              <c:f>('A_adh &amp; A_coh vs. sigma'!$J$8:$J$14,'A_adh &amp; A_coh vs. sigma'!$J$16:$J$18,'A_adh &amp; A_coh vs. sigma'!$J$20:$J$21,'A_adh &amp; A_coh vs. sigma'!$J$24:$J$26,'A_adh &amp; A_coh vs. sigma'!$J$28,'A_adh &amp; A_coh vs. sigma'!$J$30,'A_adh &amp; A_coh vs. sigma'!$J$32:$J$39)</c:f>
              <c:numCache>
                <c:formatCode>0.000</c:formatCode>
                <c:ptCount val="25"/>
                <c:pt idx="0">
                  <c:v>10.763000000000005</c:v>
                </c:pt>
                <c:pt idx="1">
                  <c:v>11.015000000000001</c:v>
                </c:pt>
                <c:pt idx="2">
                  <c:v>3.1070000000000135</c:v>
                </c:pt>
                <c:pt idx="3">
                  <c:v>13.134000000000015</c:v>
                </c:pt>
                <c:pt idx="4">
                  <c:v>3.6509999999999962</c:v>
                </c:pt>
                <c:pt idx="5">
                  <c:v>13.975000000000009</c:v>
                </c:pt>
                <c:pt idx="6">
                  <c:v>1.367999999999995</c:v>
                </c:pt>
                <c:pt idx="7">
                  <c:v>3.2330000000000041</c:v>
                </c:pt>
                <c:pt idx="8">
                  <c:v>6.2289999999999992</c:v>
                </c:pt>
                <c:pt idx="9">
                  <c:v>4.097999999999999</c:v>
                </c:pt>
                <c:pt idx="10">
                  <c:v>3.0970000000000084</c:v>
                </c:pt>
                <c:pt idx="11">
                  <c:v>25.094000000000008</c:v>
                </c:pt>
                <c:pt idx="12">
                  <c:v>1.7880000000000109</c:v>
                </c:pt>
                <c:pt idx="13">
                  <c:v>1.7040000000000077</c:v>
                </c:pt>
                <c:pt idx="14">
                  <c:v>2.4869999999999948</c:v>
                </c:pt>
                <c:pt idx="15">
                  <c:v>4.2210000000000036</c:v>
                </c:pt>
                <c:pt idx="16">
                  <c:v>2.9609999999999985</c:v>
                </c:pt>
                <c:pt idx="17" formatCode="General">
                  <c:v>6.8539999999999992</c:v>
                </c:pt>
                <c:pt idx="18" formatCode="General">
                  <c:v>3.0779999999999887</c:v>
                </c:pt>
                <c:pt idx="19" formatCode="General">
                  <c:v>12.257000000000005</c:v>
                </c:pt>
                <c:pt idx="20" formatCode="General">
                  <c:v>10.873000000000005</c:v>
                </c:pt>
                <c:pt idx="21" formatCode="General">
                  <c:v>3.7839999999999918</c:v>
                </c:pt>
                <c:pt idx="22" formatCode="General">
                  <c:v>1.3610000000000042</c:v>
                </c:pt>
                <c:pt idx="23" formatCode="General">
                  <c:v>2.7720000000000056</c:v>
                </c:pt>
                <c:pt idx="24" formatCode="General">
                  <c:v>5.0229999999999961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118-47A3-81C9-4202E884B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560680"/>
        <c:axId val="550561040"/>
      </c:scatterChart>
      <c:valAx>
        <c:axId val="550560680"/>
        <c:scaling>
          <c:orientation val="minMax"/>
          <c:max val="100"/>
          <c:min val="6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</a:t>
                </a:r>
                <a:r>
                  <a:rPr lang="de-DE" sz="1000" b="0" i="0" kern="1200" baseline="-2500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adh</a:t>
                </a:r>
                <a:r>
                  <a:rPr lang="de-DE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in %</a:t>
                </a:r>
              </a:p>
            </c:rich>
          </c:tx>
          <c:layout>
            <c:manualLayout>
              <c:xMode val="edge"/>
              <c:yMode val="edge"/>
              <c:x val="0.44115624577532592"/>
              <c:y val="0.8911156460211977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0561040"/>
        <c:crosses val="autoZero"/>
        <c:crossBetween val="midCat"/>
      </c:valAx>
      <c:valAx>
        <c:axId val="550561040"/>
        <c:scaling>
          <c:orientation val="minMax"/>
          <c:max val="3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</a:t>
                </a:r>
                <a:r>
                  <a:rPr lang="de-DE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coh</a:t>
                </a:r>
                <a:r>
                  <a:rPr lang="de-DE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0560680"/>
        <c:crosses val="autoZero"/>
        <c:crossBetween val="midCat"/>
        <c:majorUnit val="5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Correlaion: </a:t>
            </a:r>
            <a:r>
              <a:rPr lang="de-DE" sz="1000" b="1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</a:t>
            </a:r>
            <a:r>
              <a:rPr lang="de-DE" sz="1000" b="1" baseline="-2500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AF</a:t>
            </a: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vs. </a:t>
            </a:r>
            <a:r>
              <a:rPr lang="el-GR" sz="1000" b="1" i="0" kern="1200" baseline="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σ</a:t>
            </a: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de-DE" sz="1000" b="1" baseline="-25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666156409172392"/>
          <c:y val="0.17982706446937738"/>
          <c:w val="0.77432801667957218"/>
          <c:h val="0.58832440022671062"/>
        </c:manualLayout>
      </c:layout>
      <c:scatterChart>
        <c:scatterStyle val="lineMarker"/>
        <c:varyColors val="0"/>
        <c:ser>
          <c:idx val="1"/>
          <c:order val="1"/>
          <c:tx>
            <c:v>A_AF vs. Tens. Str.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chemeClr val="accent6"/>
              </a:solidFill>
              <a:ln>
                <a:noFill/>
              </a:ln>
            </c:spPr>
          </c:marker>
          <c:trendline>
            <c:spPr>
              <a:ln w="19050">
                <a:solidFill>
                  <a:schemeClr val="accent6"/>
                </a:solidFill>
                <a:prstDash val="sysDot"/>
              </a:ln>
            </c:spPr>
            <c:trendlineType val="linear"/>
            <c:dispRSqr val="1"/>
            <c:dispEq val="0"/>
            <c:trendlineLbl>
              <c:layout>
                <c:manualLayout>
                  <c:x val="-0.42977727432371676"/>
                  <c:y val="-0.11960294754074605"/>
                </c:manualLayout>
              </c:layout>
              <c:numFmt formatCode="General" sourceLinked="0"/>
            </c:trendlineLbl>
          </c:trendline>
          <c:xVal>
            <c:numRef>
              <c:f>'A_adh &amp; A_coh vs. sigma'!$F$8:$F$39</c:f>
              <c:numCache>
                <c:formatCode>0.000</c:formatCode>
                <c:ptCount val="32"/>
                <c:pt idx="0">
                  <c:v>1.0254706144332799</c:v>
                </c:pt>
                <c:pt idx="1">
                  <c:v>1.0821437835693359</c:v>
                </c:pt>
                <c:pt idx="2">
                  <c:v>0.98022788763046276</c:v>
                </c:pt>
                <c:pt idx="3">
                  <c:v>0.97903966903686523</c:v>
                </c:pt>
                <c:pt idx="4">
                  <c:v>0.7061229944229126</c:v>
                </c:pt>
                <c:pt idx="5">
                  <c:v>1.0363264083862305</c:v>
                </c:pt>
                <c:pt idx="6">
                  <c:v>0.94306153059005748</c:v>
                </c:pt>
                <c:pt idx="7">
                  <c:v>0.51767510175704956</c:v>
                </c:pt>
                <c:pt idx="8">
                  <c:v>0.95561927556991588</c:v>
                </c:pt>
                <c:pt idx="9">
                  <c:v>1.0038131475448608</c:v>
                </c:pt>
                <c:pt idx="10">
                  <c:v>1.0216017961502075</c:v>
                </c:pt>
                <c:pt idx="11">
                  <c:v>0.73409062623977661</c:v>
                </c:pt>
                <c:pt idx="12">
                  <c:v>0.772300124168396</c:v>
                </c:pt>
                <c:pt idx="13">
                  <c:v>0.78790140151977539</c:v>
                </c:pt>
                <c:pt idx="14">
                  <c:v>0.76733797788619995</c:v>
                </c:pt>
                <c:pt idx="15">
                  <c:v>0.96872067451477051</c:v>
                </c:pt>
                <c:pt idx="16">
                  <c:v>1.0735762119293213</c:v>
                </c:pt>
                <c:pt idx="17">
                  <c:v>0.87366920709609985</c:v>
                </c:pt>
                <c:pt idx="18">
                  <c:v>1.1202517747879028</c:v>
                </c:pt>
                <c:pt idx="19">
                  <c:v>0.87366920709609985</c:v>
                </c:pt>
                <c:pt idx="20">
                  <c:v>1.0760152339935305</c:v>
                </c:pt>
                <c:pt idx="21">
                  <c:v>0.87366920709609985</c:v>
                </c:pt>
                <c:pt idx="22">
                  <c:v>1.1952273845672607</c:v>
                </c:pt>
                <c:pt idx="24">
                  <c:v>1.020352840423584</c:v>
                </c:pt>
                <c:pt idx="25">
                  <c:v>1.0051523447036743</c:v>
                </c:pt>
                <c:pt idx="26">
                  <c:v>0.99258333444595348</c:v>
                </c:pt>
                <c:pt idx="27">
                  <c:v>0.82558214664459229</c:v>
                </c:pt>
                <c:pt idx="28">
                  <c:v>1.1547298431396484</c:v>
                </c:pt>
                <c:pt idx="29">
                  <c:v>0.82927727699279796</c:v>
                </c:pt>
                <c:pt idx="30">
                  <c:v>1.0537106990814209</c:v>
                </c:pt>
                <c:pt idx="31">
                  <c:v>1.0104140043258667</c:v>
                </c:pt>
              </c:numCache>
            </c:numRef>
          </c:xVal>
          <c:yVal>
            <c:numRef>
              <c:f>'A_adh &amp; A_coh vs. sigma'!$M$8:$M$39</c:f>
              <c:numCache>
                <c:formatCode>0.000</c:formatCode>
                <c:ptCount val="32"/>
                <c:pt idx="0">
                  <c:v>0.48199999999999932</c:v>
                </c:pt>
                <c:pt idx="1">
                  <c:v>3.5510000000000019</c:v>
                </c:pt>
                <c:pt idx="2">
                  <c:v>0.82899999999999352</c:v>
                </c:pt>
                <c:pt idx="3">
                  <c:v>4.0819999999999936</c:v>
                </c:pt>
                <c:pt idx="4">
                  <c:v>5.9819999999999993</c:v>
                </c:pt>
                <c:pt idx="5">
                  <c:v>0.37699999999999534</c:v>
                </c:pt>
                <c:pt idx="6">
                  <c:v>1.3050000000000068</c:v>
                </c:pt>
                <c:pt idx="7">
                  <c:v>29.977999999999994</c:v>
                </c:pt>
                <c:pt idx="8">
                  <c:v>4.7249999999999943</c:v>
                </c:pt>
                <c:pt idx="9">
                  <c:v>2.9839999999999947</c:v>
                </c:pt>
                <c:pt idx="10">
                  <c:v>4.6970000000000027</c:v>
                </c:pt>
                <c:pt idx="11">
                  <c:v>13.619</c:v>
                </c:pt>
                <c:pt idx="12">
                  <c:v>9.2139999999999986</c:v>
                </c:pt>
                <c:pt idx="13">
                  <c:v>4.7279999999999944</c:v>
                </c:pt>
                <c:pt idx="14">
                  <c:v>13.939999999999998</c:v>
                </c:pt>
                <c:pt idx="15">
                  <c:v>10.697999999999993</c:v>
                </c:pt>
                <c:pt idx="16">
                  <c:v>1.1299999999999955</c:v>
                </c:pt>
                <c:pt idx="17">
                  <c:v>5.1149999999999949</c:v>
                </c:pt>
                <c:pt idx="18">
                  <c:v>6.5370000000000061</c:v>
                </c:pt>
                <c:pt idx="19">
                  <c:v>10.953000000000003</c:v>
                </c:pt>
                <c:pt idx="20">
                  <c:v>8.9140000000000015</c:v>
                </c:pt>
                <c:pt idx="21">
                  <c:v>10.852000000000004</c:v>
                </c:pt>
                <c:pt idx="22">
                  <c:v>0.43099999999999739</c:v>
                </c:pt>
                <c:pt idx="24" formatCode="General">
                  <c:v>0.55700000000000216</c:v>
                </c:pt>
                <c:pt idx="25" formatCode="General">
                  <c:v>2.6800000000000068</c:v>
                </c:pt>
                <c:pt idx="26" formatCode="General">
                  <c:v>5.117999999999995</c:v>
                </c:pt>
                <c:pt idx="27" formatCode="General">
                  <c:v>0.35599999999999454</c:v>
                </c:pt>
                <c:pt idx="28" formatCode="General">
                  <c:v>0.36100000000000421</c:v>
                </c:pt>
                <c:pt idx="29" formatCode="General">
                  <c:v>0.19199999999999307</c:v>
                </c:pt>
                <c:pt idx="30" formatCode="General">
                  <c:v>2.8689999999999998</c:v>
                </c:pt>
                <c:pt idx="31" formatCode="General">
                  <c:v>2.2750000000000057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2C-45D9-9334-DBA691CFF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560680"/>
        <c:axId val="550561040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A_AF vs. Tens. Str.</c:v>
                </c:tx>
                <c:spPr>
                  <a:ln w="19050">
                    <a:noFill/>
                  </a:ln>
                </c:spPr>
                <c:xVal>
                  <c:numRef>
                    <c:extLst>
                      <c:ext uri="{02D57815-91ED-43cb-92C2-25804820EDAC}">
                        <c15:formulaRef>
                          <c15:sqref>'A_adh &amp; A_coh vs. sigma'!$F$8:$F$39</c15:sqref>
                        </c15:formulaRef>
                      </c:ext>
                    </c:extLst>
                    <c:numCache>
                      <c:formatCode>0.000</c:formatCode>
                      <c:ptCount val="32"/>
                      <c:pt idx="0">
                        <c:v>1.0254706144332799</c:v>
                      </c:pt>
                      <c:pt idx="1">
                        <c:v>1.0821437835693359</c:v>
                      </c:pt>
                      <c:pt idx="2">
                        <c:v>0.98022788763046276</c:v>
                      </c:pt>
                      <c:pt idx="3">
                        <c:v>0.97903966903686523</c:v>
                      </c:pt>
                      <c:pt idx="4">
                        <c:v>0.7061229944229126</c:v>
                      </c:pt>
                      <c:pt idx="5">
                        <c:v>1.0363264083862305</c:v>
                      </c:pt>
                      <c:pt idx="6">
                        <c:v>0.94306153059005748</c:v>
                      </c:pt>
                      <c:pt idx="7">
                        <c:v>0.51767510175704956</c:v>
                      </c:pt>
                      <c:pt idx="8">
                        <c:v>0.95561927556991588</c:v>
                      </c:pt>
                      <c:pt idx="9">
                        <c:v>1.0038131475448608</c:v>
                      </c:pt>
                      <c:pt idx="10">
                        <c:v>1.0216017961502075</c:v>
                      </c:pt>
                      <c:pt idx="11">
                        <c:v>0.73409062623977661</c:v>
                      </c:pt>
                      <c:pt idx="12">
                        <c:v>0.772300124168396</c:v>
                      </c:pt>
                      <c:pt idx="13">
                        <c:v>0.78790140151977539</c:v>
                      </c:pt>
                      <c:pt idx="14">
                        <c:v>0.76733797788619995</c:v>
                      </c:pt>
                      <c:pt idx="15">
                        <c:v>0.96872067451477051</c:v>
                      </c:pt>
                      <c:pt idx="16">
                        <c:v>1.0735762119293213</c:v>
                      </c:pt>
                      <c:pt idx="17">
                        <c:v>0.87366920709609985</c:v>
                      </c:pt>
                      <c:pt idx="18">
                        <c:v>1.1202517747879028</c:v>
                      </c:pt>
                      <c:pt idx="19">
                        <c:v>0.87366920709609985</c:v>
                      </c:pt>
                      <c:pt idx="20">
                        <c:v>1.0760152339935305</c:v>
                      </c:pt>
                      <c:pt idx="21">
                        <c:v>0.87366920709609985</c:v>
                      </c:pt>
                      <c:pt idx="22">
                        <c:v>1.1952273845672607</c:v>
                      </c:pt>
                      <c:pt idx="24">
                        <c:v>1.020352840423584</c:v>
                      </c:pt>
                      <c:pt idx="25">
                        <c:v>1.0051523447036743</c:v>
                      </c:pt>
                      <c:pt idx="26">
                        <c:v>0.99258333444595348</c:v>
                      </c:pt>
                      <c:pt idx="27">
                        <c:v>0.82558214664459229</c:v>
                      </c:pt>
                      <c:pt idx="28">
                        <c:v>1.1547298431396484</c:v>
                      </c:pt>
                      <c:pt idx="29">
                        <c:v>0.82927727699279796</c:v>
                      </c:pt>
                      <c:pt idx="30">
                        <c:v>1.0537106990814209</c:v>
                      </c:pt>
                      <c:pt idx="31">
                        <c:v>1.0104140043258667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'A_adh &amp; A_coh vs. sigma'!$M$8:$M$39</c15:sqref>
                        </c15:formulaRef>
                      </c:ext>
                    </c:extLst>
                    <c:numCache>
                      <c:formatCode>0.000</c:formatCode>
                      <c:ptCount val="32"/>
                      <c:pt idx="0">
                        <c:v>0.48199999999999932</c:v>
                      </c:pt>
                      <c:pt idx="1">
                        <c:v>3.5510000000000019</c:v>
                      </c:pt>
                      <c:pt idx="2">
                        <c:v>0.82899999999999352</c:v>
                      </c:pt>
                      <c:pt idx="3">
                        <c:v>4.0819999999999936</c:v>
                      </c:pt>
                      <c:pt idx="4">
                        <c:v>5.9819999999999993</c:v>
                      </c:pt>
                      <c:pt idx="5">
                        <c:v>0.37699999999999534</c:v>
                      </c:pt>
                      <c:pt idx="6">
                        <c:v>1.3050000000000068</c:v>
                      </c:pt>
                      <c:pt idx="7">
                        <c:v>29.977999999999994</c:v>
                      </c:pt>
                      <c:pt idx="8">
                        <c:v>4.7249999999999943</c:v>
                      </c:pt>
                      <c:pt idx="9">
                        <c:v>2.9839999999999947</c:v>
                      </c:pt>
                      <c:pt idx="10">
                        <c:v>4.6970000000000027</c:v>
                      </c:pt>
                      <c:pt idx="11">
                        <c:v>13.619</c:v>
                      </c:pt>
                      <c:pt idx="12">
                        <c:v>9.2139999999999986</c:v>
                      </c:pt>
                      <c:pt idx="13">
                        <c:v>4.7279999999999944</c:v>
                      </c:pt>
                      <c:pt idx="14">
                        <c:v>13.939999999999998</c:v>
                      </c:pt>
                      <c:pt idx="15">
                        <c:v>10.697999999999993</c:v>
                      </c:pt>
                      <c:pt idx="16">
                        <c:v>1.1299999999999955</c:v>
                      </c:pt>
                      <c:pt idx="17">
                        <c:v>5.1149999999999949</c:v>
                      </c:pt>
                      <c:pt idx="18">
                        <c:v>6.5370000000000061</c:v>
                      </c:pt>
                      <c:pt idx="19">
                        <c:v>10.953000000000003</c:v>
                      </c:pt>
                      <c:pt idx="20">
                        <c:v>8.9140000000000015</c:v>
                      </c:pt>
                      <c:pt idx="21">
                        <c:v>10.852000000000004</c:v>
                      </c:pt>
                      <c:pt idx="22">
                        <c:v>0.43099999999999739</c:v>
                      </c:pt>
                      <c:pt idx="24" formatCode="General">
                        <c:v>0.55700000000000216</c:v>
                      </c:pt>
                      <c:pt idx="25" formatCode="General">
                        <c:v>2.6800000000000068</c:v>
                      </c:pt>
                      <c:pt idx="26" formatCode="General">
                        <c:v>5.117999999999995</c:v>
                      </c:pt>
                      <c:pt idx="27" formatCode="General">
                        <c:v>0.35599999999999454</c:v>
                      </c:pt>
                      <c:pt idx="28" formatCode="General">
                        <c:v>0.36100000000000421</c:v>
                      </c:pt>
                      <c:pt idx="29" formatCode="General">
                        <c:v>0.19199999999999307</c:v>
                      </c:pt>
                      <c:pt idx="30" formatCode="General">
                        <c:v>2.8689999999999998</c:v>
                      </c:pt>
                      <c:pt idx="31" formatCode="General">
                        <c:v>2.2750000000000057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412C-45D9-9334-DBA691CFF1E4}"/>
                  </c:ext>
                </c:extLst>
              </c15:ser>
            </c15:filteredScatterSeries>
          </c:ext>
        </c:extLst>
      </c:scatterChart>
      <c:valAx>
        <c:axId val="550560680"/>
        <c:scaling>
          <c:orientation val="minMax"/>
          <c:max val="1.3"/>
          <c:min val="0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l-GR" sz="1000" b="0" i="0" kern="120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σ</a:t>
                </a:r>
                <a:r>
                  <a:rPr lang="de-DE" sz="1000" b="0" i="0" kern="1200" baseline="-2500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nom</a:t>
                </a:r>
                <a:r>
                  <a:rPr lang="de-DE" sz="1000" b="0" i="0" kern="1200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in MPa</a:t>
                </a:r>
                <a:endParaRPr lang="de-DE" sz="1000" b="0">
                  <a:solidFill>
                    <a:sysClr val="windowText" lastClr="000000"/>
                  </a:solidFill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0561040"/>
        <c:crosses val="autoZero"/>
        <c:crossBetween val="midCat"/>
        <c:majorUnit val="0.2"/>
      </c:valAx>
      <c:valAx>
        <c:axId val="550561040"/>
        <c:scaling>
          <c:orientation val="minMax"/>
          <c:max val="3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</a:t>
                </a:r>
                <a:r>
                  <a:rPr lang="de-DE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AF </a:t>
                </a:r>
                <a:r>
                  <a:rPr lang="de-DE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0560680"/>
        <c:crosses val="autoZero"/>
        <c:crossBetween val="midCat"/>
        <c:majorUnit val="5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Correlaion: </a:t>
            </a:r>
            <a:r>
              <a:rPr lang="de-DE" sz="1000" b="1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</a:t>
            </a:r>
            <a:r>
              <a:rPr lang="de-DE" sz="1000" b="1" baseline="-2500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AF</a:t>
            </a: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vs. </a:t>
            </a:r>
            <a:r>
              <a:rPr lang="el-GR" sz="1000" b="1" i="0" kern="1200" baseline="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σ</a:t>
            </a:r>
            <a:r>
              <a:rPr lang="de-DE" sz="1000" b="1" i="0" kern="1200" baseline="-2500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eff</a:t>
            </a: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de-DE" sz="1000" b="1" baseline="-25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666156409172392"/>
          <c:y val="0.17982706446937738"/>
          <c:w val="0.77432801667957218"/>
          <c:h val="0.58832440022671062"/>
        </c:manualLayout>
      </c:layout>
      <c:scatterChart>
        <c:scatterStyle val="lineMarker"/>
        <c:varyColors val="0"/>
        <c:ser>
          <c:idx val="1"/>
          <c:order val="0"/>
          <c:tx>
            <c:v>A_AF vs. Tens. Str.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chemeClr val="accent6"/>
              </a:solidFill>
              <a:ln>
                <a:noFill/>
              </a:ln>
            </c:spPr>
          </c:marker>
          <c:trendline>
            <c:spPr>
              <a:ln w="19050">
                <a:solidFill>
                  <a:schemeClr val="accent6"/>
                </a:solidFill>
                <a:prstDash val="sysDot"/>
              </a:ln>
            </c:spPr>
            <c:trendlineType val="linear"/>
            <c:dispRSqr val="1"/>
            <c:dispEq val="0"/>
            <c:trendlineLbl>
              <c:layout>
                <c:manualLayout>
                  <c:x val="-0.42977727432371676"/>
                  <c:y val="-0.11960294754074605"/>
                </c:manualLayout>
              </c:layout>
              <c:numFmt formatCode="General" sourceLinked="0"/>
            </c:trendlineLbl>
          </c:trendline>
          <c:xVal>
            <c:numRef>
              <c:f>'A_adh &amp; A_coh vs. sigma'!$E$8:$E$39</c:f>
              <c:numCache>
                <c:formatCode>0.000</c:formatCode>
                <c:ptCount val="32"/>
                <c:pt idx="0">
                  <c:v>1.0304373647027478</c:v>
                </c:pt>
                <c:pt idx="1">
                  <c:v>1.1219854323739691</c:v>
                </c:pt>
                <c:pt idx="2">
                  <c:v>0.98842189883009979</c:v>
                </c:pt>
                <c:pt idx="3">
                  <c:v>1.0207048331640078</c:v>
                </c:pt>
                <c:pt idx="4">
                  <c:v>0.75105085427466423</c:v>
                </c:pt>
                <c:pt idx="5">
                  <c:v>1.0402482026996531</c:v>
                </c:pt>
                <c:pt idx="6">
                  <c:v>0.95553122224943998</c:v>
                </c:pt>
                <c:pt idx="7">
                  <c:v>0.73930351001428662</c:v>
                </c:pt>
                <c:pt idx="8">
                  <c:v>1.003011542558756</c:v>
                </c:pt>
                <c:pt idx="9">
                  <c:v>1.0346882400607313</c:v>
                </c:pt>
                <c:pt idx="10">
                  <c:v>1.0719514099976861</c:v>
                </c:pt>
                <c:pt idx="11">
                  <c:v>0.84982882652857716</c:v>
                </c:pt>
                <c:pt idx="12">
                  <c:v>0.85068195602803054</c:v>
                </c:pt>
                <c:pt idx="13">
                  <c:v>0.82700208452656787</c:v>
                </c:pt>
                <c:pt idx="14">
                  <c:v>0.8916313668307525</c:v>
                </c:pt>
                <c:pt idx="15">
                  <c:v>1.0847692643718903</c:v>
                </c:pt>
                <c:pt idx="16">
                  <c:v>1.0858463152940927</c:v>
                </c:pt>
                <c:pt idx="17">
                  <c:v>0.92076641739037846</c:v>
                </c:pt>
                <c:pt idx="18">
                  <c:v>1.1986045265460596</c:v>
                </c:pt>
                <c:pt idx="19">
                  <c:v>0.98113267728374987</c:v>
                </c:pt>
                <c:pt idx="20">
                  <c:v>1.1813179292919447</c:v>
                </c:pt>
                <c:pt idx="21">
                  <c:v>0.98002110551090393</c:v>
                </c:pt>
                <c:pt idx="22">
                  <c:v>1.2004011317509635</c:v>
                </c:pt>
                <c:pt idx="24">
                  <c:v>1.0260680219476153</c:v>
                </c:pt>
                <c:pt idx="25">
                  <c:v>1.0328322218708186</c:v>
                </c:pt>
                <c:pt idx="26">
                  <c:v>1.0461239673310865</c:v>
                </c:pt>
                <c:pt idx="27">
                  <c:v>0.82853174661825513</c:v>
                </c:pt>
                <c:pt idx="28">
                  <c:v>1.1589135089034053</c:v>
                </c:pt>
                <c:pt idx="29">
                  <c:v>0.83087256651383257</c:v>
                </c:pt>
                <c:pt idx="30">
                  <c:v>1.0848345886578714</c:v>
                </c:pt>
                <c:pt idx="31">
                  <c:v>1.0339360619692983</c:v>
                </c:pt>
              </c:numCache>
            </c:numRef>
          </c:xVal>
          <c:yVal>
            <c:numRef>
              <c:f>'A_adh &amp; A_coh vs. sigma'!$M$8:$M$39</c:f>
              <c:numCache>
                <c:formatCode>0.000</c:formatCode>
                <c:ptCount val="32"/>
                <c:pt idx="0">
                  <c:v>0.48199999999999932</c:v>
                </c:pt>
                <c:pt idx="1">
                  <c:v>3.5510000000000019</c:v>
                </c:pt>
                <c:pt idx="2">
                  <c:v>0.82899999999999352</c:v>
                </c:pt>
                <c:pt idx="3">
                  <c:v>4.0819999999999936</c:v>
                </c:pt>
                <c:pt idx="4">
                  <c:v>5.9819999999999993</c:v>
                </c:pt>
                <c:pt idx="5">
                  <c:v>0.37699999999999534</c:v>
                </c:pt>
                <c:pt idx="6">
                  <c:v>1.3050000000000068</c:v>
                </c:pt>
                <c:pt idx="7">
                  <c:v>29.977999999999994</c:v>
                </c:pt>
                <c:pt idx="8">
                  <c:v>4.7249999999999943</c:v>
                </c:pt>
                <c:pt idx="9">
                  <c:v>2.9839999999999947</c:v>
                </c:pt>
                <c:pt idx="10">
                  <c:v>4.6970000000000027</c:v>
                </c:pt>
                <c:pt idx="11">
                  <c:v>13.619</c:v>
                </c:pt>
                <c:pt idx="12">
                  <c:v>9.2139999999999986</c:v>
                </c:pt>
                <c:pt idx="13">
                  <c:v>4.7279999999999944</c:v>
                </c:pt>
                <c:pt idx="14">
                  <c:v>13.939999999999998</c:v>
                </c:pt>
                <c:pt idx="15">
                  <c:v>10.697999999999993</c:v>
                </c:pt>
                <c:pt idx="16">
                  <c:v>1.1299999999999955</c:v>
                </c:pt>
                <c:pt idx="17">
                  <c:v>5.1149999999999949</c:v>
                </c:pt>
                <c:pt idx="18">
                  <c:v>6.5370000000000061</c:v>
                </c:pt>
                <c:pt idx="19">
                  <c:v>10.953000000000003</c:v>
                </c:pt>
                <c:pt idx="20">
                  <c:v>8.9140000000000015</c:v>
                </c:pt>
                <c:pt idx="21">
                  <c:v>10.852000000000004</c:v>
                </c:pt>
                <c:pt idx="22">
                  <c:v>0.43099999999999739</c:v>
                </c:pt>
                <c:pt idx="24" formatCode="General">
                  <c:v>0.55700000000000216</c:v>
                </c:pt>
                <c:pt idx="25" formatCode="General">
                  <c:v>2.6800000000000068</c:v>
                </c:pt>
                <c:pt idx="26" formatCode="General">
                  <c:v>5.117999999999995</c:v>
                </c:pt>
                <c:pt idx="27" formatCode="General">
                  <c:v>0.35599999999999454</c:v>
                </c:pt>
                <c:pt idx="28" formatCode="General">
                  <c:v>0.36100000000000421</c:v>
                </c:pt>
                <c:pt idx="29" formatCode="General">
                  <c:v>0.19199999999999307</c:v>
                </c:pt>
                <c:pt idx="30" formatCode="General">
                  <c:v>2.8689999999999998</c:v>
                </c:pt>
                <c:pt idx="31" formatCode="General">
                  <c:v>2.2750000000000057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FB6-4431-8C7C-58293CBA7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560680"/>
        <c:axId val="550561040"/>
      </c:scatterChart>
      <c:valAx>
        <c:axId val="550560680"/>
        <c:scaling>
          <c:orientation val="minMax"/>
          <c:max val="1.3"/>
          <c:min val="0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l-GR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σ</a:t>
                </a:r>
                <a:r>
                  <a:rPr lang="de-DE" sz="1000" b="0" i="0" kern="1200" baseline="-2500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eff</a:t>
                </a:r>
                <a:r>
                  <a:rPr lang="de-DE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in MPa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0561040"/>
        <c:crosses val="autoZero"/>
        <c:crossBetween val="midCat"/>
        <c:majorUnit val="0.2"/>
      </c:valAx>
      <c:valAx>
        <c:axId val="550561040"/>
        <c:scaling>
          <c:orientation val="minMax"/>
          <c:max val="3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</a:t>
                </a:r>
                <a:r>
                  <a:rPr lang="de-DE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AF</a:t>
                </a:r>
                <a:r>
                  <a:rPr lang="de-DE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0560680"/>
        <c:crosses val="autoZero"/>
        <c:crossBetween val="midCat"/>
        <c:majorUnit val="5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Correlaion: </a:t>
            </a:r>
            <a:r>
              <a:rPr lang="de-DE" sz="1000" b="1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</a:t>
            </a:r>
            <a:r>
              <a:rPr lang="de-DE" sz="1000" b="1" baseline="-2500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AF</a:t>
            </a: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vs. </a:t>
            </a:r>
            <a:r>
              <a:rPr lang="el-GR" sz="1000" b="1" i="0" kern="1200" baseline="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σ</a:t>
            </a:r>
            <a:r>
              <a:rPr lang="de-DE" sz="1000" b="1" i="0" kern="1200" baseline="-2500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nom</a:t>
            </a: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de-DE" sz="1000" b="1" baseline="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(A</a:t>
            </a:r>
            <a:r>
              <a:rPr lang="de-DE" sz="1000" b="1" baseline="-2500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AF</a:t>
            </a:r>
            <a:r>
              <a:rPr lang="de-DE" sz="1000" b="1" baseline="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&lt; 10 %)</a:t>
            </a:r>
            <a:endParaRPr lang="de-DE" sz="1000" b="1" baseline="-25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666156409172392"/>
          <c:y val="0.17982706446937738"/>
          <c:w val="0.77432801667957218"/>
          <c:h val="0.58832440022671062"/>
        </c:manualLayout>
      </c:layout>
      <c:scatterChart>
        <c:scatterStyle val="lineMarker"/>
        <c:varyColors val="0"/>
        <c:ser>
          <c:idx val="1"/>
          <c:order val="0"/>
          <c:tx>
            <c:v>A_AF vs. Tens. Str.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chemeClr val="accent6"/>
              </a:solidFill>
              <a:ln>
                <a:noFill/>
              </a:ln>
            </c:spPr>
          </c:marker>
          <c:trendline>
            <c:spPr>
              <a:ln w="19050">
                <a:solidFill>
                  <a:schemeClr val="accent6"/>
                </a:solidFill>
                <a:prstDash val="sysDot"/>
              </a:ln>
            </c:spPr>
            <c:trendlineType val="linear"/>
            <c:dispRSqr val="1"/>
            <c:dispEq val="0"/>
            <c:trendlineLbl>
              <c:layout>
                <c:manualLayout>
                  <c:x val="-0.42913623717017357"/>
                  <c:y val="-0.14041706565778214"/>
                </c:manualLayout>
              </c:layout>
              <c:numFmt formatCode="General" sourceLinked="0"/>
            </c:trendlineLbl>
          </c:trendline>
          <c:xVal>
            <c:numRef>
              <c:f>('A_adh &amp; A_coh vs. sigma'!$F$8:$F$14,'A_adh &amp; A_coh vs. sigma'!$F$16:$F$18,'A_adh &amp; A_coh vs. sigma'!$F$20:$F$21,'A_adh &amp; A_coh vs. sigma'!$F$24:$F$26,'A_adh &amp; A_coh vs. sigma'!$F$28,'A_adh &amp; A_coh vs. sigma'!$F$30:$F$39)</c:f>
              <c:numCache>
                <c:formatCode>0.000</c:formatCode>
                <c:ptCount val="26"/>
                <c:pt idx="0">
                  <c:v>1.0254706144332799</c:v>
                </c:pt>
                <c:pt idx="1">
                  <c:v>1.0821437835693359</c:v>
                </c:pt>
                <c:pt idx="2">
                  <c:v>0.98022788763046276</c:v>
                </c:pt>
                <c:pt idx="3">
                  <c:v>0.97903966903686523</c:v>
                </c:pt>
                <c:pt idx="4">
                  <c:v>0.7061229944229126</c:v>
                </c:pt>
                <c:pt idx="5">
                  <c:v>1.0363264083862305</c:v>
                </c:pt>
                <c:pt idx="6">
                  <c:v>0.94306153059005748</c:v>
                </c:pt>
                <c:pt idx="7">
                  <c:v>0.95561927556991588</c:v>
                </c:pt>
                <c:pt idx="8">
                  <c:v>1.0038131475448608</c:v>
                </c:pt>
                <c:pt idx="9">
                  <c:v>1.0216017961502075</c:v>
                </c:pt>
                <c:pt idx="10">
                  <c:v>0.772300124168396</c:v>
                </c:pt>
                <c:pt idx="11">
                  <c:v>0.78790140151977539</c:v>
                </c:pt>
                <c:pt idx="12">
                  <c:v>1.0735762119293213</c:v>
                </c:pt>
                <c:pt idx="13">
                  <c:v>0.87366920709609985</c:v>
                </c:pt>
                <c:pt idx="14">
                  <c:v>1.1202517747879028</c:v>
                </c:pt>
                <c:pt idx="15">
                  <c:v>1.0760152339935305</c:v>
                </c:pt>
                <c:pt idx="16">
                  <c:v>1.1952273845672607</c:v>
                </c:pt>
                <c:pt idx="18">
                  <c:v>1.020352840423584</c:v>
                </c:pt>
                <c:pt idx="19">
                  <c:v>1.0051523447036743</c:v>
                </c:pt>
                <c:pt idx="20">
                  <c:v>0.99258333444595348</c:v>
                </c:pt>
                <c:pt idx="21">
                  <c:v>0.82558214664459229</c:v>
                </c:pt>
                <c:pt idx="22">
                  <c:v>1.1547298431396484</c:v>
                </c:pt>
                <c:pt idx="23">
                  <c:v>0.82927727699279796</c:v>
                </c:pt>
                <c:pt idx="24">
                  <c:v>1.0537106990814209</c:v>
                </c:pt>
                <c:pt idx="25">
                  <c:v>1.0104140043258667</c:v>
                </c:pt>
              </c:numCache>
            </c:numRef>
          </c:xVal>
          <c:yVal>
            <c:numRef>
              <c:f>('A_adh &amp; A_coh vs. sigma'!$M$8:$M$14,'A_adh &amp; A_coh vs. sigma'!$M$17:$M$18,'A_adh &amp; A_coh vs. sigma'!$M$16,'A_adh &amp; A_coh vs. sigma'!$M$20:$M$21,'A_adh &amp; A_coh vs. sigma'!$M$24:$M$26,'A_adh &amp; A_coh vs. sigma'!$M$28,'A_adh &amp; A_coh vs. sigma'!$M$30:$M$39)</c:f>
              <c:numCache>
                <c:formatCode>0.000</c:formatCode>
                <c:ptCount val="26"/>
                <c:pt idx="0">
                  <c:v>0.48199999999999932</c:v>
                </c:pt>
                <c:pt idx="1">
                  <c:v>3.5510000000000019</c:v>
                </c:pt>
                <c:pt idx="2">
                  <c:v>0.82899999999999352</c:v>
                </c:pt>
                <c:pt idx="3">
                  <c:v>4.0819999999999936</c:v>
                </c:pt>
                <c:pt idx="4">
                  <c:v>5.9819999999999993</c:v>
                </c:pt>
                <c:pt idx="5">
                  <c:v>0.37699999999999534</c:v>
                </c:pt>
                <c:pt idx="6">
                  <c:v>1.3050000000000068</c:v>
                </c:pt>
                <c:pt idx="7">
                  <c:v>2.9839999999999947</c:v>
                </c:pt>
                <c:pt idx="8">
                  <c:v>4.6970000000000027</c:v>
                </c:pt>
                <c:pt idx="9">
                  <c:v>4.7249999999999943</c:v>
                </c:pt>
                <c:pt idx="10">
                  <c:v>9.2139999999999986</c:v>
                </c:pt>
                <c:pt idx="11">
                  <c:v>4.7279999999999944</c:v>
                </c:pt>
                <c:pt idx="12">
                  <c:v>1.1299999999999955</c:v>
                </c:pt>
                <c:pt idx="13">
                  <c:v>5.1149999999999949</c:v>
                </c:pt>
                <c:pt idx="14">
                  <c:v>6.5370000000000061</c:v>
                </c:pt>
                <c:pt idx="15">
                  <c:v>8.9140000000000015</c:v>
                </c:pt>
                <c:pt idx="16">
                  <c:v>0.43099999999999739</c:v>
                </c:pt>
                <c:pt idx="18" formatCode="General">
                  <c:v>0.55700000000000216</c:v>
                </c:pt>
                <c:pt idx="19" formatCode="General">
                  <c:v>2.6800000000000068</c:v>
                </c:pt>
                <c:pt idx="20" formatCode="General">
                  <c:v>5.117999999999995</c:v>
                </c:pt>
                <c:pt idx="21" formatCode="General">
                  <c:v>0.35599999999999454</c:v>
                </c:pt>
                <c:pt idx="22" formatCode="General">
                  <c:v>0.36100000000000421</c:v>
                </c:pt>
                <c:pt idx="23" formatCode="General">
                  <c:v>0.19199999999999307</c:v>
                </c:pt>
                <c:pt idx="24" formatCode="General">
                  <c:v>2.8689999999999998</c:v>
                </c:pt>
                <c:pt idx="25" formatCode="General">
                  <c:v>2.2750000000000057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1C-45B9-B48A-D3384FA92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560680"/>
        <c:axId val="550561040"/>
      </c:scatterChart>
      <c:valAx>
        <c:axId val="550560680"/>
        <c:scaling>
          <c:orientation val="minMax"/>
          <c:max val="1.3"/>
          <c:min val="0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l-GR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σ</a:t>
                </a:r>
                <a:r>
                  <a:rPr lang="de-DE" sz="1000" b="0" i="0" kern="1200" baseline="-2500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nom</a:t>
                </a:r>
                <a:r>
                  <a:rPr lang="de-DE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in MPa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0561040"/>
        <c:crosses val="autoZero"/>
        <c:crossBetween val="midCat"/>
        <c:majorUnit val="0.2"/>
      </c:valAx>
      <c:valAx>
        <c:axId val="550561040"/>
        <c:scaling>
          <c:orientation val="minMax"/>
          <c:max val="3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</a:t>
                </a:r>
                <a:r>
                  <a:rPr lang="de-DE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AF </a:t>
                </a:r>
                <a:r>
                  <a:rPr lang="de-DE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in %</a:t>
                </a:r>
              </a:p>
            </c:rich>
          </c:tx>
          <c:layout>
            <c:manualLayout>
              <c:xMode val="edge"/>
              <c:yMode val="edge"/>
              <c:x val="2.0539826616898151E-2"/>
              <c:y val="0.3717332867526468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0560680"/>
        <c:crosses val="autoZero"/>
        <c:crossBetween val="midCat"/>
        <c:majorUnit val="5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Correlaion: </a:t>
            </a:r>
            <a:r>
              <a:rPr lang="de-DE" sz="1000" b="1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</a:t>
            </a:r>
            <a:r>
              <a:rPr lang="de-DE" sz="1000" b="1" baseline="-2500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AF</a:t>
            </a: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vs. </a:t>
            </a:r>
            <a:r>
              <a:rPr lang="el-GR" sz="1000" b="1" i="0" kern="1200" baseline="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σ</a:t>
            </a:r>
            <a:r>
              <a:rPr lang="de-DE" sz="1000" b="1" i="0" kern="1200" baseline="-2500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eff </a:t>
            </a:r>
            <a:r>
              <a:rPr lang="de-DE" sz="1000" b="1" baseline="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(A</a:t>
            </a:r>
            <a:r>
              <a:rPr lang="de-DE" sz="1000" b="1" baseline="-2500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AF</a:t>
            </a:r>
            <a:r>
              <a:rPr lang="de-DE" sz="1000" b="1" baseline="0">
                <a:solidFill>
                  <a:srgbClr val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 &lt; 10 %)</a:t>
            </a:r>
            <a:r>
              <a:rPr lang="de-D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de-DE" sz="1000" b="1" baseline="-25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666156409172392"/>
          <c:y val="0.17982706446937738"/>
          <c:w val="0.77432801667957218"/>
          <c:h val="0.58832440022671062"/>
        </c:manualLayout>
      </c:layout>
      <c:scatterChart>
        <c:scatterStyle val="lineMarker"/>
        <c:varyColors val="0"/>
        <c:ser>
          <c:idx val="1"/>
          <c:order val="0"/>
          <c:tx>
            <c:v>A_AF vs. Tens. Str.</c:v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chemeClr val="accent6"/>
              </a:solidFill>
              <a:ln>
                <a:noFill/>
              </a:ln>
            </c:spPr>
          </c:marker>
          <c:trendline>
            <c:spPr>
              <a:ln w="19050">
                <a:solidFill>
                  <a:schemeClr val="accent6"/>
                </a:solidFill>
                <a:prstDash val="sysDot"/>
              </a:ln>
            </c:spPr>
            <c:trendlineType val="linear"/>
            <c:dispRSqr val="1"/>
            <c:dispEq val="0"/>
            <c:trendlineLbl>
              <c:layout>
                <c:manualLayout>
                  <c:x val="-0.42977727432371676"/>
                  <c:y val="-0.11960294754074605"/>
                </c:manualLayout>
              </c:layout>
              <c:numFmt formatCode="General" sourceLinked="0"/>
            </c:trendlineLbl>
          </c:trendline>
          <c:xVal>
            <c:numRef>
              <c:f>('A_adh &amp; A_coh vs. sigma'!$E$8:$E$14,'A_adh &amp; A_coh vs. sigma'!$E$16:$E$18,'A_adh &amp; A_coh vs. sigma'!$E$20:$E$21,'A_adh &amp; A_coh vs. sigma'!$E$24:$E$26,'A_adh &amp; A_coh vs. sigma'!$E$28,'A_adh &amp; A_coh vs. sigma'!$E$30:$E$39)</c:f>
              <c:numCache>
                <c:formatCode>0.000</c:formatCode>
                <c:ptCount val="26"/>
                <c:pt idx="0">
                  <c:v>1.0304373647027478</c:v>
                </c:pt>
                <c:pt idx="1">
                  <c:v>1.1219854323739691</c:v>
                </c:pt>
                <c:pt idx="2">
                  <c:v>0.98842189883009979</c:v>
                </c:pt>
                <c:pt idx="3">
                  <c:v>1.0207048331640078</c:v>
                </c:pt>
                <c:pt idx="4">
                  <c:v>0.75105085427466423</c:v>
                </c:pt>
                <c:pt idx="5">
                  <c:v>1.0402482026996531</c:v>
                </c:pt>
                <c:pt idx="6">
                  <c:v>0.95553122224943998</c:v>
                </c:pt>
                <c:pt idx="7">
                  <c:v>1.003011542558756</c:v>
                </c:pt>
                <c:pt idx="8">
                  <c:v>1.0346882400607313</c:v>
                </c:pt>
                <c:pt idx="9">
                  <c:v>1.0719514099976861</c:v>
                </c:pt>
                <c:pt idx="10">
                  <c:v>0.85068195602803054</c:v>
                </c:pt>
                <c:pt idx="11">
                  <c:v>0.82700208452656787</c:v>
                </c:pt>
                <c:pt idx="12">
                  <c:v>1.0858463152940927</c:v>
                </c:pt>
                <c:pt idx="13">
                  <c:v>0.92076641739037846</c:v>
                </c:pt>
                <c:pt idx="14">
                  <c:v>1.1986045265460596</c:v>
                </c:pt>
                <c:pt idx="15">
                  <c:v>1.1813179292919447</c:v>
                </c:pt>
                <c:pt idx="16">
                  <c:v>1.2004011317509635</c:v>
                </c:pt>
                <c:pt idx="18">
                  <c:v>1.0260680219476153</c:v>
                </c:pt>
                <c:pt idx="19">
                  <c:v>1.0328322218708186</c:v>
                </c:pt>
                <c:pt idx="20">
                  <c:v>1.0461239673310865</c:v>
                </c:pt>
                <c:pt idx="21">
                  <c:v>0.82853174661825513</c:v>
                </c:pt>
                <c:pt idx="22">
                  <c:v>1.1589135089034053</c:v>
                </c:pt>
                <c:pt idx="23">
                  <c:v>0.83087256651383257</c:v>
                </c:pt>
                <c:pt idx="24">
                  <c:v>1.0848345886578714</c:v>
                </c:pt>
                <c:pt idx="25">
                  <c:v>1.0339360619692983</c:v>
                </c:pt>
              </c:numCache>
            </c:numRef>
          </c:xVal>
          <c:yVal>
            <c:numRef>
              <c:f>('A_adh &amp; A_coh vs. sigma'!$M$8:$M$14,'A_adh &amp; A_coh vs. sigma'!$M$16:$M$18,'A_adh &amp; A_coh vs. sigma'!$M$20:$M$21,'A_adh &amp; A_coh vs. sigma'!$M$24:$M$26,'A_adh &amp; A_coh vs. sigma'!$M$28,'A_adh &amp; A_coh vs. sigma'!$M$30:$M$39)</c:f>
              <c:numCache>
                <c:formatCode>0.000</c:formatCode>
                <c:ptCount val="26"/>
                <c:pt idx="0">
                  <c:v>0.48199999999999932</c:v>
                </c:pt>
                <c:pt idx="1">
                  <c:v>3.5510000000000019</c:v>
                </c:pt>
                <c:pt idx="2">
                  <c:v>0.82899999999999352</c:v>
                </c:pt>
                <c:pt idx="3">
                  <c:v>4.0819999999999936</c:v>
                </c:pt>
                <c:pt idx="4">
                  <c:v>5.9819999999999993</c:v>
                </c:pt>
                <c:pt idx="5">
                  <c:v>0.37699999999999534</c:v>
                </c:pt>
                <c:pt idx="6">
                  <c:v>1.3050000000000068</c:v>
                </c:pt>
                <c:pt idx="7">
                  <c:v>4.7249999999999943</c:v>
                </c:pt>
                <c:pt idx="8">
                  <c:v>2.9839999999999947</c:v>
                </c:pt>
                <c:pt idx="9">
                  <c:v>4.6970000000000027</c:v>
                </c:pt>
                <c:pt idx="10">
                  <c:v>9.2139999999999986</c:v>
                </c:pt>
                <c:pt idx="11">
                  <c:v>4.7279999999999944</c:v>
                </c:pt>
                <c:pt idx="12">
                  <c:v>1.1299999999999955</c:v>
                </c:pt>
                <c:pt idx="13">
                  <c:v>5.1149999999999949</c:v>
                </c:pt>
                <c:pt idx="14">
                  <c:v>6.5370000000000061</c:v>
                </c:pt>
                <c:pt idx="15">
                  <c:v>8.9140000000000015</c:v>
                </c:pt>
                <c:pt idx="16">
                  <c:v>0.43099999999999739</c:v>
                </c:pt>
                <c:pt idx="18" formatCode="General">
                  <c:v>0.55700000000000216</c:v>
                </c:pt>
                <c:pt idx="19" formatCode="General">
                  <c:v>2.6800000000000068</c:v>
                </c:pt>
                <c:pt idx="20" formatCode="General">
                  <c:v>5.117999999999995</c:v>
                </c:pt>
                <c:pt idx="21" formatCode="General">
                  <c:v>0.35599999999999454</c:v>
                </c:pt>
                <c:pt idx="22" formatCode="General">
                  <c:v>0.36100000000000421</c:v>
                </c:pt>
                <c:pt idx="23" formatCode="General">
                  <c:v>0.19199999999999307</c:v>
                </c:pt>
                <c:pt idx="24" formatCode="General">
                  <c:v>2.8689999999999998</c:v>
                </c:pt>
                <c:pt idx="25" formatCode="General">
                  <c:v>2.2750000000000057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B03-49D0-A3FF-2B16BEF4B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560680"/>
        <c:axId val="550561040"/>
      </c:scatterChart>
      <c:valAx>
        <c:axId val="550560680"/>
        <c:scaling>
          <c:orientation val="minMax"/>
          <c:max val="1.3"/>
          <c:min val="0.5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l-GR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σ</a:t>
                </a:r>
                <a:r>
                  <a:rPr lang="de-DE" sz="1000" b="0" i="0" kern="1200" baseline="-2500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eff</a:t>
                </a:r>
                <a:r>
                  <a:rPr lang="de-DE" sz="1000" b="0" i="0" kern="1200" baseline="0">
                    <a:solidFill>
                      <a:srgbClr val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in MPa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0561040"/>
        <c:crosses val="autoZero"/>
        <c:crossBetween val="midCat"/>
        <c:majorUnit val="0.2"/>
      </c:valAx>
      <c:valAx>
        <c:axId val="550561040"/>
        <c:scaling>
          <c:orientation val="minMax"/>
          <c:max val="3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</a:t>
                </a:r>
                <a:r>
                  <a:rPr lang="de-DE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AF </a:t>
                </a:r>
                <a:r>
                  <a:rPr lang="de-DE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0560680"/>
        <c:crosses val="autoZero"/>
        <c:crossBetween val="midCat"/>
        <c:majorUnit val="5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99060435034407"/>
          <c:y val="7.727551679586564E-2"/>
          <c:w val="0.84859622807112201"/>
          <c:h val="0.6908761304909562"/>
        </c:manualLayout>
      </c:layout>
      <c:scatterChart>
        <c:scatterStyle val="lineMarker"/>
        <c:varyColors val="0"/>
        <c:ser>
          <c:idx val="1"/>
          <c:order val="0"/>
          <c:tx>
            <c:strRef>
              <c:f>'A_adh &amp; A_coh vs. sigma'!$G$6</c:f>
              <c:strCache>
                <c:ptCount val="1"/>
                <c:pt idx="0">
                  <c:v>Area Adh. Fracture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accent6"/>
              </a:solidFill>
              <a:ln>
                <a:noFill/>
              </a:ln>
            </c:spPr>
          </c:marker>
          <c:trendline>
            <c:spPr>
              <a:ln w="19050">
                <a:solidFill>
                  <a:schemeClr val="accent6"/>
                </a:solidFill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'A_adh &amp; A_coh vs. sigma'!$F$8:$F$39</c:f>
              <c:numCache>
                <c:formatCode>0.000</c:formatCode>
                <c:ptCount val="32"/>
                <c:pt idx="0">
                  <c:v>1.0254706144332799</c:v>
                </c:pt>
                <c:pt idx="1">
                  <c:v>1.0821437835693359</c:v>
                </c:pt>
                <c:pt idx="2">
                  <c:v>0.98022788763046276</c:v>
                </c:pt>
                <c:pt idx="3">
                  <c:v>0.97903966903686523</c:v>
                </c:pt>
                <c:pt idx="4">
                  <c:v>0.7061229944229126</c:v>
                </c:pt>
                <c:pt idx="5">
                  <c:v>1.0363264083862305</c:v>
                </c:pt>
                <c:pt idx="6">
                  <c:v>0.94306153059005748</c:v>
                </c:pt>
                <c:pt idx="7">
                  <c:v>0.51767510175704956</c:v>
                </c:pt>
                <c:pt idx="8">
                  <c:v>0.95561927556991588</c:v>
                </c:pt>
                <c:pt idx="9">
                  <c:v>1.0038131475448608</c:v>
                </c:pt>
                <c:pt idx="10">
                  <c:v>1.0216017961502075</c:v>
                </c:pt>
                <c:pt idx="11">
                  <c:v>0.73409062623977661</c:v>
                </c:pt>
                <c:pt idx="12">
                  <c:v>0.772300124168396</c:v>
                </c:pt>
                <c:pt idx="13">
                  <c:v>0.78790140151977539</c:v>
                </c:pt>
                <c:pt idx="14">
                  <c:v>0.76733797788619995</c:v>
                </c:pt>
                <c:pt idx="15">
                  <c:v>0.96872067451477051</c:v>
                </c:pt>
                <c:pt idx="16">
                  <c:v>1.0735762119293213</c:v>
                </c:pt>
                <c:pt idx="17">
                  <c:v>0.87366920709609985</c:v>
                </c:pt>
                <c:pt idx="18">
                  <c:v>1.1202517747879028</c:v>
                </c:pt>
                <c:pt idx="19">
                  <c:v>0.87366920709609985</c:v>
                </c:pt>
                <c:pt idx="20">
                  <c:v>1.0760152339935305</c:v>
                </c:pt>
                <c:pt idx="21">
                  <c:v>0.87366920709609985</c:v>
                </c:pt>
                <c:pt idx="22">
                  <c:v>1.1952273845672607</c:v>
                </c:pt>
                <c:pt idx="24">
                  <c:v>1.020352840423584</c:v>
                </c:pt>
                <c:pt idx="25">
                  <c:v>1.0051523447036743</c:v>
                </c:pt>
                <c:pt idx="26">
                  <c:v>0.99258333444595348</c:v>
                </c:pt>
                <c:pt idx="27">
                  <c:v>0.82558214664459229</c:v>
                </c:pt>
                <c:pt idx="28">
                  <c:v>1.1547298431396484</c:v>
                </c:pt>
                <c:pt idx="29">
                  <c:v>0.82927727699279796</c:v>
                </c:pt>
                <c:pt idx="30">
                  <c:v>1.0537106990814209</c:v>
                </c:pt>
                <c:pt idx="31">
                  <c:v>1.0104140043258667</c:v>
                </c:pt>
              </c:numCache>
            </c:numRef>
          </c:xVal>
          <c:yVal>
            <c:numRef>
              <c:f>'A_adh &amp; A_coh vs. sigma'!$G$8:$G$39</c:f>
              <c:numCache>
                <c:formatCode>General</c:formatCode>
                <c:ptCount val="32"/>
                <c:pt idx="0">
                  <c:v>88.754999999999995</c:v>
                </c:pt>
                <c:pt idx="1">
                  <c:v>85.433999999999997</c:v>
                </c:pt>
                <c:pt idx="2">
                  <c:v>96.063999999999993</c:v>
                </c:pt>
                <c:pt idx="3">
                  <c:v>82.783999999999992</c:v>
                </c:pt>
                <c:pt idx="4">
                  <c:v>90.367000000000004</c:v>
                </c:pt>
                <c:pt idx="5">
                  <c:v>85.647999999999996</c:v>
                </c:pt>
                <c:pt idx="6">
                  <c:v>97.326999999999998</c:v>
                </c:pt>
                <c:pt idx="7">
                  <c:v>67.067000000000007</c:v>
                </c:pt>
                <c:pt idx="8">
                  <c:v>92.042000000000002</c:v>
                </c:pt>
                <c:pt idx="9">
                  <c:v>90.787000000000006</c:v>
                </c:pt>
                <c:pt idx="10">
                  <c:v>91.204999999999998</c:v>
                </c:pt>
                <c:pt idx="11">
                  <c:v>82.168000000000006</c:v>
                </c:pt>
                <c:pt idx="12">
                  <c:v>87.688999999999993</c:v>
                </c:pt>
                <c:pt idx="13">
                  <c:v>70.177999999999997</c:v>
                </c:pt>
                <c:pt idx="14">
                  <c:v>83.204000000000008</c:v>
                </c:pt>
                <c:pt idx="15">
                  <c:v>85.513000000000005</c:v>
                </c:pt>
                <c:pt idx="16">
                  <c:v>97.081999999999994</c:v>
                </c:pt>
                <c:pt idx="17">
                  <c:v>93.180999999999997</c:v>
                </c:pt>
                <c:pt idx="18">
                  <c:v>90.975999999999999</c:v>
                </c:pt>
                <c:pt idx="19">
                  <c:v>87.17</c:v>
                </c:pt>
                <c:pt idx="20">
                  <c:v>86.864999999999995</c:v>
                </c:pt>
                <c:pt idx="21">
                  <c:v>81.58</c:v>
                </c:pt>
                <c:pt idx="22">
                  <c:v>96.608000000000004</c:v>
                </c:pt>
                <c:pt idx="24">
                  <c:v>92.588999999999999</c:v>
                </c:pt>
                <c:pt idx="25">
                  <c:v>94.242000000000004</c:v>
                </c:pt>
                <c:pt idx="26">
                  <c:v>82.625</c:v>
                </c:pt>
                <c:pt idx="27">
                  <c:v>88.771000000000001</c:v>
                </c:pt>
                <c:pt idx="28">
                  <c:v>95.855000000000004</c:v>
                </c:pt>
                <c:pt idx="29">
                  <c:v>98.447000000000003</c:v>
                </c:pt>
                <c:pt idx="30">
                  <c:v>94.358999999999995</c:v>
                </c:pt>
                <c:pt idx="31">
                  <c:v>92.701999999999998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42-4426-9DE6-9A4BDB484572}"/>
            </c:ext>
          </c:extLst>
        </c:ser>
        <c:ser>
          <c:idx val="0"/>
          <c:order val="1"/>
          <c:tx>
            <c:strRef>
              <c:f>'A_adh &amp; A_coh vs. sigma'!$J$6</c:f>
              <c:strCache>
                <c:ptCount val="1"/>
                <c:pt idx="0">
                  <c:v>Area Cohesive Fracture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7030A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'A_adh &amp; A_coh vs. sigma'!$F$8:$F$39</c:f>
              <c:numCache>
                <c:formatCode>0.000</c:formatCode>
                <c:ptCount val="32"/>
                <c:pt idx="0">
                  <c:v>1.0254706144332799</c:v>
                </c:pt>
                <c:pt idx="1">
                  <c:v>1.0821437835693359</c:v>
                </c:pt>
                <c:pt idx="2">
                  <c:v>0.98022788763046276</c:v>
                </c:pt>
                <c:pt idx="3">
                  <c:v>0.97903966903686523</c:v>
                </c:pt>
                <c:pt idx="4">
                  <c:v>0.7061229944229126</c:v>
                </c:pt>
                <c:pt idx="5">
                  <c:v>1.0363264083862305</c:v>
                </c:pt>
                <c:pt idx="6">
                  <c:v>0.94306153059005748</c:v>
                </c:pt>
                <c:pt idx="7">
                  <c:v>0.51767510175704956</c:v>
                </c:pt>
                <c:pt idx="8">
                  <c:v>0.95561927556991588</c:v>
                </c:pt>
                <c:pt idx="9">
                  <c:v>1.0038131475448608</c:v>
                </c:pt>
                <c:pt idx="10">
                  <c:v>1.0216017961502075</c:v>
                </c:pt>
                <c:pt idx="11">
                  <c:v>0.73409062623977661</c:v>
                </c:pt>
                <c:pt idx="12">
                  <c:v>0.772300124168396</c:v>
                </c:pt>
                <c:pt idx="13">
                  <c:v>0.78790140151977539</c:v>
                </c:pt>
                <c:pt idx="14">
                  <c:v>0.76733797788619995</c:v>
                </c:pt>
                <c:pt idx="15">
                  <c:v>0.96872067451477051</c:v>
                </c:pt>
                <c:pt idx="16">
                  <c:v>1.0735762119293213</c:v>
                </c:pt>
                <c:pt idx="17">
                  <c:v>0.87366920709609985</c:v>
                </c:pt>
                <c:pt idx="18">
                  <c:v>1.1202517747879028</c:v>
                </c:pt>
                <c:pt idx="19">
                  <c:v>0.87366920709609985</c:v>
                </c:pt>
                <c:pt idx="20">
                  <c:v>1.0760152339935305</c:v>
                </c:pt>
                <c:pt idx="21">
                  <c:v>0.87366920709609985</c:v>
                </c:pt>
                <c:pt idx="22">
                  <c:v>1.1952273845672607</c:v>
                </c:pt>
                <c:pt idx="24">
                  <c:v>1.020352840423584</c:v>
                </c:pt>
                <c:pt idx="25">
                  <c:v>1.0051523447036743</c:v>
                </c:pt>
                <c:pt idx="26">
                  <c:v>0.99258333444595348</c:v>
                </c:pt>
                <c:pt idx="27">
                  <c:v>0.82558214664459229</c:v>
                </c:pt>
                <c:pt idx="28">
                  <c:v>1.1547298431396484</c:v>
                </c:pt>
                <c:pt idx="29">
                  <c:v>0.82927727699279796</c:v>
                </c:pt>
                <c:pt idx="30">
                  <c:v>1.0537106990814209</c:v>
                </c:pt>
                <c:pt idx="31">
                  <c:v>1.0104140043258667</c:v>
                </c:pt>
              </c:numCache>
            </c:numRef>
          </c:xVal>
          <c:yVal>
            <c:numRef>
              <c:f>'A_adh &amp; A_coh vs. sigma'!$J$8:$J$39</c:f>
              <c:numCache>
                <c:formatCode>0.000</c:formatCode>
                <c:ptCount val="32"/>
                <c:pt idx="0">
                  <c:v>10.763000000000005</c:v>
                </c:pt>
                <c:pt idx="1">
                  <c:v>11.015000000000001</c:v>
                </c:pt>
                <c:pt idx="2">
                  <c:v>3.1070000000000135</c:v>
                </c:pt>
                <c:pt idx="3">
                  <c:v>13.134000000000015</c:v>
                </c:pt>
                <c:pt idx="4">
                  <c:v>3.6509999999999962</c:v>
                </c:pt>
                <c:pt idx="5">
                  <c:v>13.975000000000009</c:v>
                </c:pt>
                <c:pt idx="6">
                  <c:v>1.367999999999995</c:v>
                </c:pt>
                <c:pt idx="7">
                  <c:v>2.9549999999999983</c:v>
                </c:pt>
                <c:pt idx="8">
                  <c:v>3.2330000000000041</c:v>
                </c:pt>
                <c:pt idx="9">
                  <c:v>6.2289999999999992</c:v>
                </c:pt>
                <c:pt idx="10">
                  <c:v>4.097999999999999</c:v>
                </c:pt>
                <c:pt idx="11">
                  <c:v>4.2129999999999939</c:v>
                </c:pt>
                <c:pt idx="12">
                  <c:v>3.0970000000000084</c:v>
                </c:pt>
                <c:pt idx="13">
                  <c:v>25.094000000000008</c:v>
                </c:pt>
                <c:pt idx="14">
                  <c:v>2.8559999999999945</c:v>
                </c:pt>
                <c:pt idx="15">
                  <c:v>3.7890000000000015</c:v>
                </c:pt>
                <c:pt idx="16">
                  <c:v>1.7880000000000109</c:v>
                </c:pt>
                <c:pt idx="17">
                  <c:v>1.7040000000000077</c:v>
                </c:pt>
                <c:pt idx="18">
                  <c:v>2.4869999999999948</c:v>
                </c:pt>
                <c:pt idx="19">
                  <c:v>1.8769999999999953</c:v>
                </c:pt>
                <c:pt idx="20">
                  <c:v>4.2210000000000036</c:v>
                </c:pt>
                <c:pt idx="21">
                  <c:v>7.5679999999999978</c:v>
                </c:pt>
                <c:pt idx="22">
                  <c:v>2.9609999999999985</c:v>
                </c:pt>
                <c:pt idx="24" formatCode="General">
                  <c:v>6.8539999999999992</c:v>
                </c:pt>
                <c:pt idx="25" formatCode="General">
                  <c:v>3.0779999999999887</c:v>
                </c:pt>
                <c:pt idx="26" formatCode="General">
                  <c:v>12.257000000000005</c:v>
                </c:pt>
                <c:pt idx="27" formatCode="General">
                  <c:v>10.873000000000005</c:v>
                </c:pt>
                <c:pt idx="28" formatCode="General">
                  <c:v>3.7839999999999918</c:v>
                </c:pt>
                <c:pt idx="29" formatCode="General">
                  <c:v>1.3610000000000042</c:v>
                </c:pt>
                <c:pt idx="30" formatCode="General">
                  <c:v>2.7720000000000056</c:v>
                </c:pt>
                <c:pt idx="31" formatCode="General">
                  <c:v>5.0229999999999961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F42-4426-9DE6-9A4BDB484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560680"/>
        <c:axId val="550561040"/>
      </c:scatterChart>
      <c:valAx>
        <c:axId val="550560680"/>
        <c:scaling>
          <c:orientation val="minMax"/>
          <c:max val="1.3"/>
          <c:min val="0.4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l-GR" sz="10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σ</a:t>
                </a:r>
                <a:r>
                  <a:rPr lang="de-DE" sz="1000" b="0" i="0" u="none" strike="noStrike" baseline="-2500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nom</a:t>
                </a:r>
                <a:r>
                  <a:rPr lang="de-DE" sz="10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in MPa</a:t>
                </a:r>
                <a:endParaRPr lang="de-DE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6792204712920404"/>
              <c:y val="0.8706007751937984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0561040"/>
        <c:crosses val="autoZero"/>
        <c:crossBetween val="midCat"/>
        <c:majorUnit val="0.2"/>
      </c:valAx>
      <c:valAx>
        <c:axId val="55056104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</a:t>
                </a:r>
                <a:r>
                  <a:rPr lang="de-DE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de-DE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in %</a:t>
                </a:r>
              </a:p>
            </c:rich>
          </c:tx>
          <c:layout>
            <c:manualLayout>
              <c:xMode val="edge"/>
              <c:yMode val="edge"/>
              <c:x val="2.1586050922886121E-2"/>
              <c:y val="0.3433127422480620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0560680"/>
        <c:crosses val="autoZero"/>
        <c:crossBetween val="midCat"/>
        <c:majorUnit val="20"/>
      </c:valAx>
      <c:spPr>
        <a:ln>
          <a:solidFill>
            <a:schemeClr val="tx1"/>
          </a:solidFill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0447516375840375"/>
          <c:y val="0.88003435961098353"/>
          <c:w val="0.18160456257351593"/>
          <c:h val="8.4998068252464698E-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99060435034407"/>
          <c:y val="7.727551679586564E-2"/>
          <c:w val="0.84859622807112201"/>
          <c:h val="0.6908761304909562"/>
        </c:manualLayout>
      </c:layout>
      <c:scatterChart>
        <c:scatterStyle val="lineMarker"/>
        <c:varyColors val="0"/>
        <c:ser>
          <c:idx val="1"/>
          <c:order val="0"/>
          <c:tx>
            <c:strRef>
              <c:f>'A_adh &amp; A_coh vs. sigma'!$F$115</c:f>
              <c:strCache>
                <c:ptCount val="1"/>
                <c:pt idx="0">
                  <c:v>ID Area Adh. Fract.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chemeClr val="accent6"/>
              </a:solidFill>
              <a:ln>
                <a:noFill/>
              </a:ln>
            </c:spPr>
          </c:marker>
          <c:trendline>
            <c:spPr>
              <a:ln w="19050">
                <a:solidFill>
                  <a:schemeClr val="accent6"/>
                </a:solidFill>
                <a:prstDash val="sysDot"/>
              </a:ln>
            </c:spPr>
            <c:trendlineType val="linear"/>
            <c:dispRSqr val="0"/>
            <c:dispEq val="0"/>
          </c:trendline>
          <c:xVal>
            <c:numRef>
              <c:f>'A_adh &amp; A_coh vs. sigma'!$E$117:$E$147</c:f>
              <c:numCache>
                <c:formatCode>0.000</c:formatCode>
                <c:ptCount val="31"/>
                <c:pt idx="0">
                  <c:v>1.0254706144332799</c:v>
                </c:pt>
                <c:pt idx="1">
                  <c:v>1.0821437835693359</c:v>
                </c:pt>
                <c:pt idx="2">
                  <c:v>0.98022788763046276</c:v>
                </c:pt>
                <c:pt idx="3">
                  <c:v>0.97903966903686501</c:v>
                </c:pt>
                <c:pt idx="4">
                  <c:v>0.7061229944229126</c:v>
                </c:pt>
                <c:pt idx="5">
                  <c:v>1.0363264083862305</c:v>
                </c:pt>
                <c:pt idx="6">
                  <c:v>0.94306153059005748</c:v>
                </c:pt>
                <c:pt idx="7">
                  <c:v>0.51767510175704956</c:v>
                </c:pt>
                <c:pt idx="8">
                  <c:v>0.95561927556991588</c:v>
                </c:pt>
                <c:pt idx="9">
                  <c:v>1.0038131475448608</c:v>
                </c:pt>
                <c:pt idx="10">
                  <c:v>1.0216017961502075</c:v>
                </c:pt>
                <c:pt idx="11">
                  <c:v>0.73409062623977661</c:v>
                </c:pt>
                <c:pt idx="12">
                  <c:v>0.772300124168396</c:v>
                </c:pt>
                <c:pt idx="13">
                  <c:v>0.78790140151977539</c:v>
                </c:pt>
                <c:pt idx="14">
                  <c:v>0.76733797788619995</c:v>
                </c:pt>
                <c:pt idx="15">
                  <c:v>0.96872067451477051</c:v>
                </c:pt>
                <c:pt idx="16">
                  <c:v>1.0735762119293213</c:v>
                </c:pt>
                <c:pt idx="17">
                  <c:v>0.87366920709609985</c:v>
                </c:pt>
                <c:pt idx="18">
                  <c:v>1.1202517747879028</c:v>
                </c:pt>
                <c:pt idx="19">
                  <c:v>0.87366920709609985</c:v>
                </c:pt>
                <c:pt idx="20">
                  <c:v>1.0760152339935305</c:v>
                </c:pt>
                <c:pt idx="21">
                  <c:v>0.87366920709609985</c:v>
                </c:pt>
                <c:pt idx="22">
                  <c:v>1.1952273845672607</c:v>
                </c:pt>
                <c:pt idx="23">
                  <c:v>1.020352840423584</c:v>
                </c:pt>
                <c:pt idx="24">
                  <c:v>1.0051523447036743</c:v>
                </c:pt>
                <c:pt idx="25">
                  <c:v>0.99258333444595348</c:v>
                </c:pt>
                <c:pt idx="26">
                  <c:v>0.82558214664459229</c:v>
                </c:pt>
                <c:pt idx="27">
                  <c:v>1.1547298431396484</c:v>
                </c:pt>
                <c:pt idx="28">
                  <c:v>0.82927727699279796</c:v>
                </c:pt>
                <c:pt idx="29">
                  <c:v>1.0537106990814209</c:v>
                </c:pt>
                <c:pt idx="30">
                  <c:v>1.0104140043258667</c:v>
                </c:pt>
              </c:numCache>
            </c:numRef>
          </c:xVal>
          <c:yVal>
            <c:numRef>
              <c:f>'A_adh &amp; A_coh vs. sigma'!$F$117:$F$147</c:f>
              <c:numCache>
                <c:formatCode>General</c:formatCode>
                <c:ptCount val="31"/>
                <c:pt idx="0">
                  <c:v>94.989000000000004</c:v>
                </c:pt>
                <c:pt idx="1">
                  <c:v>94.683999999999997</c:v>
                </c:pt>
                <c:pt idx="2">
                  <c:v>99.471000000000004</c:v>
                </c:pt>
                <c:pt idx="3">
                  <c:v>92.384</c:v>
                </c:pt>
                <c:pt idx="4">
                  <c:v>97.736999999999995</c:v>
                </c:pt>
                <c:pt idx="5">
                  <c:v>89.52</c:v>
                </c:pt>
                <c:pt idx="6">
                  <c:v>99.992000000000004</c:v>
                </c:pt>
                <c:pt idx="7">
                  <c:v>73.304000000000002</c:v>
                </c:pt>
                <c:pt idx="8">
                  <c:v>98.728999999999999</c:v>
                </c:pt>
                <c:pt idx="9">
                  <c:v>96.847999999999999</c:v>
                </c:pt>
                <c:pt idx="10">
                  <c:v>99.268000000000001</c:v>
                </c:pt>
                <c:pt idx="11">
                  <c:v>96.918000000000006</c:v>
                </c:pt>
                <c:pt idx="12">
                  <c:v>99.593000000000004</c:v>
                </c:pt>
                <c:pt idx="13">
                  <c:v>74.177999999999997</c:v>
                </c:pt>
                <c:pt idx="14">
                  <c:v>98.474999999999994</c:v>
                </c:pt>
                <c:pt idx="15">
                  <c:v>97.103999999999999</c:v>
                </c:pt>
                <c:pt idx="16">
                  <c:v>99.930999999999997</c:v>
                </c:pt>
                <c:pt idx="17">
                  <c:v>99.975999999999999</c:v>
                </c:pt>
                <c:pt idx="18">
                  <c:v>99.408000000000001</c:v>
                </c:pt>
                <c:pt idx="19">
                  <c:v>99.16</c:v>
                </c:pt>
                <c:pt idx="20">
                  <c:v>98.831000000000003</c:v>
                </c:pt>
                <c:pt idx="21">
                  <c:v>96.849000000000004</c:v>
                </c:pt>
                <c:pt idx="22">
                  <c:v>99.787999999999997</c:v>
                </c:pt>
                <c:pt idx="23">
                  <c:v>98.174000000000007</c:v>
                </c:pt>
                <c:pt idx="24">
                  <c:v>99.495000000000005</c:v>
                </c:pt>
                <c:pt idx="25">
                  <c:v>91.873999999999995</c:v>
                </c:pt>
                <c:pt idx="26">
                  <c:v>92.683000000000007</c:v>
                </c:pt>
                <c:pt idx="27">
                  <c:v>98.293000000000006</c:v>
                </c:pt>
                <c:pt idx="28">
                  <c:v>99.899000000000001</c:v>
                </c:pt>
                <c:pt idx="29">
                  <c:v>99.08</c:v>
                </c:pt>
                <c:pt idx="30">
                  <c:v>94.527000000000001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A8A-464F-9C0E-786986BB7311}"/>
            </c:ext>
          </c:extLst>
        </c:ser>
        <c:ser>
          <c:idx val="0"/>
          <c:order val="1"/>
          <c:tx>
            <c:strRef>
              <c:f>'A_adh &amp; A_coh vs. sigma'!$I$115</c:f>
              <c:strCache>
                <c:ptCount val="1"/>
                <c:pt idx="0">
                  <c:v>ID Area Coh. Fracture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7030A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'A_adh &amp; A_coh vs. sigma'!$E$117:$E$147</c:f>
              <c:numCache>
                <c:formatCode>0.000</c:formatCode>
                <c:ptCount val="31"/>
                <c:pt idx="0">
                  <c:v>1.0254706144332799</c:v>
                </c:pt>
                <c:pt idx="1">
                  <c:v>1.0821437835693359</c:v>
                </c:pt>
                <c:pt idx="2">
                  <c:v>0.98022788763046276</c:v>
                </c:pt>
                <c:pt idx="3">
                  <c:v>0.97903966903686501</c:v>
                </c:pt>
                <c:pt idx="4">
                  <c:v>0.7061229944229126</c:v>
                </c:pt>
                <c:pt idx="5">
                  <c:v>1.0363264083862305</c:v>
                </c:pt>
                <c:pt idx="6">
                  <c:v>0.94306153059005748</c:v>
                </c:pt>
                <c:pt idx="7">
                  <c:v>0.51767510175704956</c:v>
                </c:pt>
                <c:pt idx="8">
                  <c:v>0.95561927556991588</c:v>
                </c:pt>
                <c:pt idx="9">
                  <c:v>1.0038131475448608</c:v>
                </c:pt>
                <c:pt idx="10">
                  <c:v>1.0216017961502075</c:v>
                </c:pt>
                <c:pt idx="11">
                  <c:v>0.73409062623977661</c:v>
                </c:pt>
                <c:pt idx="12">
                  <c:v>0.772300124168396</c:v>
                </c:pt>
                <c:pt idx="13">
                  <c:v>0.78790140151977539</c:v>
                </c:pt>
                <c:pt idx="14">
                  <c:v>0.76733797788619995</c:v>
                </c:pt>
                <c:pt idx="15">
                  <c:v>0.96872067451477051</c:v>
                </c:pt>
                <c:pt idx="16">
                  <c:v>1.0735762119293213</c:v>
                </c:pt>
                <c:pt idx="17">
                  <c:v>0.87366920709609985</c:v>
                </c:pt>
                <c:pt idx="18">
                  <c:v>1.1202517747879028</c:v>
                </c:pt>
                <c:pt idx="19">
                  <c:v>0.87366920709609985</c:v>
                </c:pt>
                <c:pt idx="20">
                  <c:v>1.0760152339935305</c:v>
                </c:pt>
                <c:pt idx="21">
                  <c:v>0.87366920709609985</c:v>
                </c:pt>
                <c:pt idx="22">
                  <c:v>1.1952273845672607</c:v>
                </c:pt>
                <c:pt idx="23">
                  <c:v>1.020352840423584</c:v>
                </c:pt>
                <c:pt idx="24">
                  <c:v>1.0051523447036743</c:v>
                </c:pt>
                <c:pt idx="25">
                  <c:v>0.99258333444595348</c:v>
                </c:pt>
                <c:pt idx="26">
                  <c:v>0.82558214664459229</c:v>
                </c:pt>
                <c:pt idx="27">
                  <c:v>1.1547298431396484</c:v>
                </c:pt>
                <c:pt idx="28">
                  <c:v>0.82927727699279796</c:v>
                </c:pt>
                <c:pt idx="29">
                  <c:v>1.0537106990814209</c:v>
                </c:pt>
                <c:pt idx="30">
                  <c:v>1.0104140043258667</c:v>
                </c:pt>
              </c:numCache>
            </c:numRef>
          </c:xVal>
          <c:yVal>
            <c:numRef>
              <c:f>'A_adh &amp; A_coh vs. sigma'!$I$117:$I$147</c:f>
              <c:numCache>
                <c:formatCode>0.000</c:formatCode>
                <c:ptCount val="31"/>
                <c:pt idx="0">
                  <c:v>5.0099999999999909</c:v>
                </c:pt>
                <c:pt idx="1">
                  <c:v>5.3140000000000072</c:v>
                </c:pt>
                <c:pt idx="2">
                  <c:v>0.52599999999999625</c:v>
                </c:pt>
                <c:pt idx="3">
                  <c:v>7.6149999999999949</c:v>
                </c:pt>
                <c:pt idx="4">
                  <c:v>1.5720000000000027</c:v>
                </c:pt>
                <c:pt idx="5">
                  <c:v>10.478999999999999</c:v>
                </c:pt>
                <c:pt idx="6">
                  <c:v>7.9999999999955662E-3</c:v>
                </c:pt>
                <c:pt idx="7">
                  <c:v>0.67099999999999227</c:v>
                </c:pt>
                <c:pt idx="8">
                  <c:v>1.269999999999996</c:v>
                </c:pt>
                <c:pt idx="9">
                  <c:v>3.1039999999999992</c:v>
                </c:pt>
                <c:pt idx="10">
                  <c:v>0.53300000000000125</c:v>
                </c:pt>
                <c:pt idx="11">
                  <c:v>1.7929999999999922</c:v>
                </c:pt>
                <c:pt idx="12">
                  <c:v>0.4059999999999917</c:v>
                </c:pt>
                <c:pt idx="13">
                  <c:v>20.131</c:v>
                </c:pt>
                <c:pt idx="14">
                  <c:v>0.8230000000000075</c:v>
                </c:pt>
                <c:pt idx="15">
                  <c:v>1.4429999999999978</c:v>
                </c:pt>
                <c:pt idx="16">
                  <c:v>6.9000000000002615E-2</c:v>
                </c:pt>
                <c:pt idx="17">
                  <c:v>2.2000000000005571E-2</c:v>
                </c:pt>
                <c:pt idx="18">
                  <c:v>0.59099999999999397</c:v>
                </c:pt>
                <c:pt idx="19">
                  <c:v>0.38100000000000023</c:v>
                </c:pt>
                <c:pt idx="20">
                  <c:v>1.090999999999994</c:v>
                </c:pt>
                <c:pt idx="21">
                  <c:v>3.1129999999999995</c:v>
                </c:pt>
                <c:pt idx="22">
                  <c:v>0.2120000000000033</c:v>
                </c:pt>
                <c:pt idx="23" formatCode="General">
                  <c:v>1.8009999999999877</c:v>
                </c:pt>
                <c:pt idx="24" formatCode="General">
                  <c:v>0.47099999999998943</c:v>
                </c:pt>
                <c:pt idx="25" formatCode="General">
                  <c:v>8.1180000000000092</c:v>
                </c:pt>
                <c:pt idx="26" formatCode="General">
                  <c:v>7.3039999999999878</c:v>
                </c:pt>
                <c:pt idx="27">
                  <c:v>1.7039999999999935</c:v>
                </c:pt>
                <c:pt idx="28" formatCode="General">
                  <c:v>9.6999999999994202E-2</c:v>
                </c:pt>
                <c:pt idx="29" formatCode="General">
                  <c:v>0.91599999999999682</c:v>
                </c:pt>
                <c:pt idx="30" formatCode="General">
                  <c:v>3.2669999999999959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A8A-464F-9C0E-786986BB7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0560680"/>
        <c:axId val="550561040"/>
      </c:scatterChart>
      <c:valAx>
        <c:axId val="550560680"/>
        <c:scaling>
          <c:orientation val="minMax"/>
          <c:max val="1.3"/>
          <c:min val="0.4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l-GR" sz="10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σ</a:t>
                </a:r>
                <a:r>
                  <a:rPr lang="de-DE" sz="1000" b="0" i="0" u="none" strike="noStrike" baseline="-2500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nom</a:t>
                </a:r>
                <a:r>
                  <a:rPr lang="de-DE" sz="1000" b="0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 in MPa</a:t>
                </a:r>
                <a:endParaRPr lang="de-DE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6792204712920404"/>
              <c:y val="0.8706007751937984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0561040"/>
        <c:crosses val="autoZero"/>
        <c:crossBetween val="midCat"/>
        <c:majorUnit val="0.2"/>
      </c:valAx>
      <c:valAx>
        <c:axId val="55056104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</a:t>
                </a:r>
                <a:r>
                  <a:rPr lang="de-DE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de-DE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in %</a:t>
                </a:r>
              </a:p>
            </c:rich>
          </c:tx>
          <c:layout>
            <c:manualLayout>
              <c:xMode val="edge"/>
              <c:yMode val="edge"/>
              <c:x val="2.1586050922886121E-2"/>
              <c:y val="0.3433127422480620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50560680"/>
        <c:crosses val="autoZero"/>
        <c:crossBetween val="midCat"/>
        <c:majorUnit val="20"/>
      </c:valAx>
      <c:spPr>
        <a:ln>
          <a:solidFill>
            <a:schemeClr val="tx1"/>
          </a:solidFill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0447516375840375"/>
          <c:y val="0.88003435961098353"/>
          <c:w val="0.32063303529806725"/>
          <c:h val="8.4998068252464698E-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60</xdr:row>
      <xdr:rowOff>45720</xdr:rowOff>
    </xdr:from>
    <xdr:to>
      <xdr:col>4</xdr:col>
      <xdr:colOff>358140</xdr:colOff>
      <xdr:row>74</xdr:row>
      <xdr:rowOff>69195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59FFA55A-14FA-4FD1-9E9F-0E7DD1FDEF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</xdr:colOff>
      <xdr:row>60</xdr:row>
      <xdr:rowOff>95250</xdr:rowOff>
    </xdr:from>
    <xdr:to>
      <xdr:col>8</xdr:col>
      <xdr:colOff>354329</xdr:colOff>
      <xdr:row>74</xdr:row>
      <xdr:rowOff>111105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78FAC5BF-4B6E-4506-8F2C-85E5732B4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19050</xdr:colOff>
      <xdr:row>60</xdr:row>
      <xdr:rowOff>5715</xdr:rowOff>
    </xdr:from>
    <xdr:to>
      <xdr:col>11</xdr:col>
      <xdr:colOff>784859</xdr:colOff>
      <xdr:row>74</xdr:row>
      <xdr:rowOff>29190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5DAB5D99-604F-4569-B5F4-431EA3E0D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28575</xdr:colOff>
      <xdr:row>78</xdr:row>
      <xdr:rowOff>49530</xdr:rowOff>
    </xdr:from>
    <xdr:to>
      <xdr:col>4</xdr:col>
      <xdr:colOff>379094</xdr:colOff>
      <xdr:row>92</xdr:row>
      <xdr:rowOff>59670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301A9AFE-81E3-4491-AEEF-F06A66DC9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11430</xdr:colOff>
      <xdr:row>78</xdr:row>
      <xdr:rowOff>17145</xdr:rowOff>
    </xdr:from>
    <xdr:to>
      <xdr:col>8</xdr:col>
      <xdr:colOff>308609</xdr:colOff>
      <xdr:row>92</xdr:row>
      <xdr:rowOff>31095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639A3954-6C3F-4FF7-91FD-AC374A613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28575</xdr:colOff>
      <xdr:row>95</xdr:row>
      <xdr:rowOff>49530</xdr:rowOff>
    </xdr:from>
    <xdr:to>
      <xdr:col>4</xdr:col>
      <xdr:colOff>382904</xdr:colOff>
      <xdr:row>109</xdr:row>
      <xdr:rowOff>67290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0519BB3D-452B-47D8-B6E9-8E4B4994B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11430</xdr:colOff>
      <xdr:row>95</xdr:row>
      <xdr:rowOff>17145</xdr:rowOff>
    </xdr:from>
    <xdr:to>
      <xdr:col>8</xdr:col>
      <xdr:colOff>308609</xdr:colOff>
      <xdr:row>109</xdr:row>
      <xdr:rowOff>19665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6C54B894-362D-46D7-B1FD-F668BA41A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30255</xdr:colOff>
      <xdr:row>41</xdr:row>
      <xdr:rowOff>49642</xdr:rowOff>
    </xdr:from>
    <xdr:to>
      <xdr:col>7</xdr:col>
      <xdr:colOff>91440</xdr:colOff>
      <xdr:row>55</xdr:row>
      <xdr:rowOff>7808</xdr:rowOff>
    </xdr:to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6F87DB4E-68DB-49D7-BD45-970B04EEB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28575</xdr:colOff>
      <xdr:row>149</xdr:row>
      <xdr:rowOff>43815</xdr:rowOff>
    </xdr:from>
    <xdr:to>
      <xdr:col>7</xdr:col>
      <xdr:colOff>377190</xdr:colOff>
      <xdr:row>162</xdr:row>
      <xdr:rowOff>131745</xdr:rowOff>
    </xdr:to>
    <xdr:graphicFrame macro="">
      <xdr:nvGraphicFramePr>
        <xdr:cNvPr id="20" name="Diagramm 19">
          <a:extLst>
            <a:ext uri="{FF2B5EF4-FFF2-40B4-BE49-F238E27FC236}">
              <a16:creationId xmlns:a16="http://schemas.microsoft.com/office/drawing/2014/main" id="{11D614C5-1A64-4BCB-A4FC-7E4C4DEF3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695C5-CD55-4E69-A10D-FB209F2EDDC0}">
  <dimension ref="A2:N149"/>
  <sheetViews>
    <sheetView tabSelected="1" topLeftCell="A95" zoomScaleNormal="100" workbookViewId="0">
      <selection activeCell="O119" sqref="O119"/>
    </sheetView>
  </sheetViews>
  <sheetFormatPr baseColWidth="10" defaultRowHeight="14.4" x14ac:dyDescent="0.3"/>
  <cols>
    <col min="2" max="2" width="13.6640625" customWidth="1"/>
    <col min="3" max="3" width="11.109375" customWidth="1"/>
    <col min="4" max="4" width="12.6640625" customWidth="1"/>
    <col min="5" max="5" width="14.6640625" customWidth="1"/>
    <col min="6" max="6" width="10.88671875" customWidth="1"/>
    <col min="7" max="7" width="12.6640625" customWidth="1"/>
    <col min="8" max="8" width="14.77734375" customWidth="1"/>
    <col min="9" max="9" width="11.77734375" customWidth="1"/>
    <col min="10" max="10" width="13.33203125" customWidth="1"/>
    <col min="11" max="11" width="17.88671875" customWidth="1"/>
    <col min="12" max="12" width="14.44140625" customWidth="1"/>
    <col min="13" max="13" width="13.109375" customWidth="1"/>
    <col min="14" max="36" width="8.88671875" customWidth="1"/>
  </cols>
  <sheetData>
    <row r="2" spans="1:13" x14ac:dyDescent="0.3">
      <c r="B2" t="s">
        <v>41</v>
      </c>
    </row>
    <row r="3" spans="1:13" x14ac:dyDescent="0.3">
      <c r="B3" t="s">
        <v>71</v>
      </c>
    </row>
    <row r="4" spans="1:13" ht="15" thickBot="1" x14ac:dyDescent="0.35">
      <c r="A4" s="1">
        <v>78.540000915527344</v>
      </c>
    </row>
    <row r="5" spans="1:13" ht="15" thickBot="1" x14ac:dyDescent="0.35">
      <c r="B5" s="50" t="s">
        <v>39</v>
      </c>
      <c r="C5" s="35"/>
      <c r="D5" s="35"/>
      <c r="E5" s="35"/>
      <c r="F5" s="36"/>
      <c r="G5" s="36"/>
      <c r="H5" s="36"/>
      <c r="I5" s="36"/>
      <c r="J5" s="36"/>
      <c r="K5" s="36"/>
      <c r="L5" s="36"/>
      <c r="M5" s="37"/>
    </row>
    <row r="6" spans="1:13" ht="30" customHeight="1" x14ac:dyDescent="0.3">
      <c r="B6" s="68" t="s">
        <v>0</v>
      </c>
      <c r="C6" s="56" t="s">
        <v>33</v>
      </c>
      <c r="D6" s="56" t="s">
        <v>35</v>
      </c>
      <c r="E6" s="57" t="s">
        <v>57</v>
      </c>
      <c r="F6" s="58" t="s">
        <v>58</v>
      </c>
      <c r="G6" s="57" t="s">
        <v>59</v>
      </c>
      <c r="H6" s="58" t="s">
        <v>68</v>
      </c>
      <c r="I6" s="59" t="s">
        <v>60</v>
      </c>
      <c r="J6" s="57" t="s">
        <v>61</v>
      </c>
      <c r="K6" s="58" t="s">
        <v>67</v>
      </c>
      <c r="L6" s="57" t="s">
        <v>54</v>
      </c>
      <c r="M6" s="59" t="s">
        <v>72</v>
      </c>
    </row>
    <row r="7" spans="1:13" x14ac:dyDescent="0.3">
      <c r="B7" s="69"/>
      <c r="C7" s="2" t="s">
        <v>34</v>
      </c>
      <c r="D7" s="2" t="s">
        <v>36</v>
      </c>
      <c r="E7" s="3" t="s">
        <v>37</v>
      </c>
      <c r="F7" s="4" t="s">
        <v>37</v>
      </c>
      <c r="G7" s="3" t="s">
        <v>38</v>
      </c>
      <c r="H7" s="4" t="s">
        <v>38</v>
      </c>
      <c r="I7" s="4" t="s">
        <v>38</v>
      </c>
      <c r="J7" s="3" t="s">
        <v>38</v>
      </c>
      <c r="K7" s="4" t="s">
        <v>38</v>
      </c>
      <c r="L7" s="3" t="s">
        <v>53</v>
      </c>
      <c r="M7" s="5" t="s">
        <v>38</v>
      </c>
    </row>
    <row r="8" spans="1:13" x14ac:dyDescent="0.3">
      <c r="B8" s="6" t="s">
        <v>1</v>
      </c>
      <c r="C8" s="7">
        <v>5</v>
      </c>
      <c r="D8" s="8">
        <v>80.54046630859375</v>
      </c>
      <c r="E8" s="26">
        <f t="shared" ref="E8:E39" si="0">D8/($A$4*I8/100)</f>
        <v>1.0304373647027478</v>
      </c>
      <c r="F8" s="27">
        <v>1.0254706144332799</v>
      </c>
      <c r="G8" s="31">
        <v>88.754999999999995</v>
      </c>
      <c r="H8" s="27">
        <f>G8/I8*100</f>
        <v>89.184871078598832</v>
      </c>
      <c r="I8" s="19">
        <v>99.518000000000001</v>
      </c>
      <c r="J8" s="26">
        <f t="shared" ref="J8:J39" si="1">I8-G8</f>
        <v>10.763000000000005</v>
      </c>
      <c r="K8" s="27">
        <f>J8/I8*100</f>
        <v>10.815128921401158</v>
      </c>
      <c r="L8" s="26">
        <f>G8/I8</f>
        <v>0.89184871078598837</v>
      </c>
      <c r="M8" s="19">
        <f>100-I8</f>
        <v>0.48199999999999932</v>
      </c>
    </row>
    <row r="9" spans="1:13" x14ac:dyDescent="0.3">
      <c r="B9" s="9" t="s">
        <v>2</v>
      </c>
      <c r="C9" s="10">
        <v>5</v>
      </c>
      <c r="D9" s="11">
        <v>84.991569519042983</v>
      </c>
      <c r="E9" s="26">
        <f t="shared" si="0"/>
        <v>1.1219854323739691</v>
      </c>
      <c r="F9" s="27">
        <v>1.0821437835693359</v>
      </c>
      <c r="G9" s="31">
        <v>85.433999999999997</v>
      </c>
      <c r="H9" s="27">
        <f t="shared" ref="H9:H39" si="2">G9/I9*100</f>
        <v>88.579456500326586</v>
      </c>
      <c r="I9" s="19">
        <v>96.448999999999998</v>
      </c>
      <c r="J9" s="26">
        <f t="shared" si="1"/>
        <v>11.015000000000001</v>
      </c>
      <c r="K9" s="27">
        <f t="shared" ref="K9:K39" si="3">J9/I9*100</f>
        <v>11.420543499673403</v>
      </c>
      <c r="L9" s="26">
        <f t="shared" ref="L9:L39" si="4">G9/I9</f>
        <v>0.88579456500326592</v>
      </c>
      <c r="M9" s="19">
        <f t="shared" ref="M9:M39" si="5">100-I9</f>
        <v>3.5510000000000019</v>
      </c>
    </row>
    <row r="10" spans="1:13" x14ac:dyDescent="0.3">
      <c r="B10" s="9" t="s">
        <v>3</v>
      </c>
      <c r="C10" s="10">
        <v>5</v>
      </c>
      <c r="D10" s="11">
        <v>76.987098693847642</v>
      </c>
      <c r="E10" s="26">
        <f t="shared" si="0"/>
        <v>0.98842189883009979</v>
      </c>
      <c r="F10" s="27">
        <v>0.98022788763046276</v>
      </c>
      <c r="G10" s="31">
        <v>96.063999999999993</v>
      </c>
      <c r="H10" s="27">
        <f t="shared" si="2"/>
        <v>96.867027659295545</v>
      </c>
      <c r="I10" s="19">
        <v>99.171000000000006</v>
      </c>
      <c r="J10" s="26">
        <f t="shared" si="1"/>
        <v>3.1070000000000135</v>
      </c>
      <c r="K10" s="27">
        <f t="shared" si="3"/>
        <v>3.1329723407044532</v>
      </c>
      <c r="L10" s="26">
        <f t="shared" si="4"/>
        <v>0.96867027659295546</v>
      </c>
      <c r="M10" s="19">
        <f t="shared" si="5"/>
        <v>0.82899999999999352</v>
      </c>
    </row>
    <row r="11" spans="1:13" x14ac:dyDescent="0.3">
      <c r="B11" s="9" t="s">
        <v>4</v>
      </c>
      <c r="C11" s="10">
        <v>5</v>
      </c>
      <c r="D11" s="11">
        <v>76.893775939941406</v>
      </c>
      <c r="E11" s="26">
        <f t="shared" si="0"/>
        <v>1.0207048331640078</v>
      </c>
      <c r="F11" s="27">
        <v>0.97903966903686523</v>
      </c>
      <c r="G11" s="31">
        <v>82.783999999999992</v>
      </c>
      <c r="H11" s="27">
        <f t="shared" si="2"/>
        <v>86.307053941908691</v>
      </c>
      <c r="I11" s="19">
        <v>95.918000000000006</v>
      </c>
      <c r="J11" s="26">
        <f t="shared" si="1"/>
        <v>13.134000000000015</v>
      </c>
      <c r="K11" s="27">
        <f t="shared" si="3"/>
        <v>13.692946058091302</v>
      </c>
      <c r="L11" s="26">
        <f t="shared" si="4"/>
        <v>0.86307053941908696</v>
      </c>
      <c r="M11" s="19">
        <f t="shared" si="5"/>
        <v>4.0819999999999936</v>
      </c>
    </row>
    <row r="12" spans="1:13" x14ac:dyDescent="0.3">
      <c r="B12" s="9" t="s">
        <v>5</v>
      </c>
      <c r="C12" s="10">
        <v>5</v>
      </c>
      <c r="D12" s="11">
        <v>55.458900451660163</v>
      </c>
      <c r="E12" s="26">
        <f t="shared" si="0"/>
        <v>0.75105085427466423</v>
      </c>
      <c r="F12" s="27">
        <v>0.7061229944229126</v>
      </c>
      <c r="G12" s="31">
        <v>90.367000000000004</v>
      </c>
      <c r="H12" s="27">
        <f t="shared" si="2"/>
        <v>96.116701057244356</v>
      </c>
      <c r="I12" s="19">
        <v>94.018000000000001</v>
      </c>
      <c r="J12" s="26">
        <f t="shared" si="1"/>
        <v>3.6509999999999962</v>
      </c>
      <c r="K12" s="27">
        <f t="shared" si="3"/>
        <v>3.8832989427556384</v>
      </c>
      <c r="L12" s="26">
        <f t="shared" si="4"/>
        <v>0.96116701057244358</v>
      </c>
      <c r="M12" s="19">
        <f t="shared" si="5"/>
        <v>5.9819999999999993</v>
      </c>
    </row>
    <row r="13" spans="1:13" x14ac:dyDescent="0.3">
      <c r="B13" s="9" t="s">
        <v>6</v>
      </c>
      <c r="C13" s="10">
        <v>5</v>
      </c>
      <c r="D13" s="11">
        <v>81.393081665039063</v>
      </c>
      <c r="E13" s="26">
        <f t="shared" si="0"/>
        <v>1.0402482026996531</v>
      </c>
      <c r="F13" s="27">
        <v>1.0363264083862305</v>
      </c>
      <c r="G13" s="31">
        <v>85.647999999999996</v>
      </c>
      <c r="H13" s="27">
        <f t="shared" si="2"/>
        <v>85.972114873071476</v>
      </c>
      <c r="I13" s="19">
        <v>99.623000000000005</v>
      </c>
      <c r="J13" s="26">
        <f t="shared" si="1"/>
        <v>13.975000000000009</v>
      </c>
      <c r="K13" s="27">
        <f t="shared" si="3"/>
        <v>14.027885126928528</v>
      </c>
      <c r="L13" s="26">
        <f t="shared" si="4"/>
        <v>0.8597211487307147</v>
      </c>
      <c r="M13" s="19">
        <f t="shared" si="5"/>
        <v>0.37699999999999534</v>
      </c>
    </row>
    <row r="14" spans="1:13" x14ac:dyDescent="0.3">
      <c r="B14" s="9" t="s">
        <v>7</v>
      </c>
      <c r="C14" s="10">
        <v>5</v>
      </c>
      <c r="D14" s="11">
        <v>74.06805419921875</v>
      </c>
      <c r="E14" s="26">
        <f t="shared" si="0"/>
        <v>0.95553122224943998</v>
      </c>
      <c r="F14" s="27">
        <v>0.94306153059005748</v>
      </c>
      <c r="G14" s="31">
        <v>97.326999999999998</v>
      </c>
      <c r="H14" s="27">
        <f t="shared" si="2"/>
        <v>98.613911545671002</v>
      </c>
      <c r="I14" s="19">
        <v>98.694999999999993</v>
      </c>
      <c r="J14" s="26">
        <f t="shared" si="1"/>
        <v>1.367999999999995</v>
      </c>
      <c r="K14" s="27">
        <f t="shared" si="3"/>
        <v>1.3860884543289884</v>
      </c>
      <c r="L14" s="26">
        <f t="shared" si="4"/>
        <v>0.98613911545671007</v>
      </c>
      <c r="M14" s="19">
        <f t="shared" si="5"/>
        <v>1.3050000000000068</v>
      </c>
    </row>
    <row r="15" spans="1:13" x14ac:dyDescent="0.3">
      <c r="B15" s="13" t="s">
        <v>8</v>
      </c>
      <c r="C15" s="14">
        <v>5</v>
      </c>
      <c r="D15" s="15">
        <v>40.658203125</v>
      </c>
      <c r="E15" s="42">
        <f t="shared" si="0"/>
        <v>0.73930351001428662</v>
      </c>
      <c r="F15" s="39">
        <v>0.51767510175704956</v>
      </c>
      <c r="G15" s="40">
        <v>67.067000000000007</v>
      </c>
      <c r="H15" s="39">
        <f t="shared" si="2"/>
        <v>95.779897746422563</v>
      </c>
      <c r="I15" s="41">
        <v>70.022000000000006</v>
      </c>
      <c r="J15" s="42">
        <f t="shared" si="1"/>
        <v>2.9549999999999983</v>
      </c>
      <c r="K15" s="39">
        <f t="shared" si="3"/>
        <v>4.2201022535774442</v>
      </c>
      <c r="L15" s="42">
        <f t="shared" si="4"/>
        <v>0.9577989774642256</v>
      </c>
      <c r="M15" s="41">
        <f t="shared" si="5"/>
        <v>29.977999999999994</v>
      </c>
    </row>
    <row r="16" spans="1:13" x14ac:dyDescent="0.3">
      <c r="B16" s="9" t="s">
        <v>9</v>
      </c>
      <c r="C16" s="10">
        <v>5</v>
      </c>
      <c r="D16" s="11">
        <v>75.054336547851563</v>
      </c>
      <c r="E16" s="26">
        <f t="shared" si="0"/>
        <v>1.003011542558756</v>
      </c>
      <c r="F16" s="27">
        <v>0.95561927556991588</v>
      </c>
      <c r="G16" s="31">
        <v>92.042000000000002</v>
      </c>
      <c r="H16" s="27">
        <f t="shared" si="2"/>
        <v>96.606664917344517</v>
      </c>
      <c r="I16" s="19">
        <v>95.275000000000006</v>
      </c>
      <c r="J16" s="26">
        <f t="shared" si="1"/>
        <v>3.2330000000000041</v>
      </c>
      <c r="K16" s="27">
        <f t="shared" si="3"/>
        <v>3.3933350826554749</v>
      </c>
      <c r="L16" s="26">
        <f t="shared" si="4"/>
        <v>0.9660666491734452</v>
      </c>
      <c r="M16" s="19">
        <f t="shared" si="5"/>
        <v>4.7249999999999943</v>
      </c>
    </row>
    <row r="17" spans="2:14" x14ac:dyDescent="0.3">
      <c r="B17" s="9" t="s">
        <v>10</v>
      </c>
      <c r="C17" s="10">
        <v>5</v>
      </c>
      <c r="D17" s="11">
        <v>78.839485168457017</v>
      </c>
      <c r="E17" s="26">
        <f t="shared" si="0"/>
        <v>1.0346882400607313</v>
      </c>
      <c r="F17" s="27">
        <v>1.0038131475448608</v>
      </c>
      <c r="G17" s="31">
        <v>90.787000000000006</v>
      </c>
      <c r="H17" s="27">
        <f t="shared" si="2"/>
        <v>93.579409581924637</v>
      </c>
      <c r="I17" s="19">
        <v>97.016000000000005</v>
      </c>
      <c r="J17" s="26">
        <f t="shared" si="1"/>
        <v>6.2289999999999992</v>
      </c>
      <c r="K17" s="27">
        <f t="shared" si="3"/>
        <v>6.4205904180753688</v>
      </c>
      <c r="L17" s="26">
        <f t="shared" si="4"/>
        <v>0.93579409581924633</v>
      </c>
      <c r="M17" s="19">
        <f t="shared" si="5"/>
        <v>2.9839999999999947</v>
      </c>
    </row>
    <row r="18" spans="2:14" x14ac:dyDescent="0.3">
      <c r="B18" s="9" t="s">
        <v>11</v>
      </c>
      <c r="C18" s="10">
        <v>5</v>
      </c>
      <c r="D18" s="11">
        <v>80.23661041259767</v>
      </c>
      <c r="E18" s="26">
        <f t="shared" si="0"/>
        <v>1.0719514099976861</v>
      </c>
      <c r="F18" s="27">
        <v>1.0216017961502075</v>
      </c>
      <c r="G18" s="31">
        <v>91.204999999999998</v>
      </c>
      <c r="H18" s="27">
        <f t="shared" si="2"/>
        <v>95.700030429262455</v>
      </c>
      <c r="I18" s="19">
        <v>95.302999999999997</v>
      </c>
      <c r="J18" s="26">
        <f t="shared" si="1"/>
        <v>4.097999999999999</v>
      </c>
      <c r="K18" s="27">
        <f t="shared" si="3"/>
        <v>4.2999695707375416</v>
      </c>
      <c r="L18" s="26">
        <f t="shared" si="4"/>
        <v>0.95700030429262462</v>
      </c>
      <c r="M18" s="19">
        <f t="shared" si="5"/>
        <v>4.6970000000000027</v>
      </c>
    </row>
    <row r="19" spans="2:14" x14ac:dyDescent="0.3">
      <c r="B19" s="9" t="s">
        <v>12</v>
      </c>
      <c r="C19" s="10">
        <v>5</v>
      </c>
      <c r="D19" s="11">
        <v>57.655479431152344</v>
      </c>
      <c r="E19" s="26">
        <f t="shared" si="0"/>
        <v>0.84982882652857716</v>
      </c>
      <c r="F19" s="27">
        <v>0.73409062623977661</v>
      </c>
      <c r="G19" s="31">
        <v>82.168000000000006</v>
      </c>
      <c r="H19" s="27">
        <f t="shared" si="2"/>
        <v>95.122770053599766</v>
      </c>
      <c r="I19" s="19">
        <v>86.381</v>
      </c>
      <c r="J19" s="26">
        <f t="shared" si="1"/>
        <v>4.2129999999999939</v>
      </c>
      <c r="K19" s="27">
        <f t="shared" si="3"/>
        <v>4.8772299464002433</v>
      </c>
      <c r="L19" s="26">
        <f t="shared" si="4"/>
        <v>0.95122770053599759</v>
      </c>
      <c r="M19" s="19">
        <f t="shared" si="5"/>
        <v>13.619</v>
      </c>
    </row>
    <row r="20" spans="2:14" x14ac:dyDescent="0.3">
      <c r="B20" s="9" t="s">
        <v>13</v>
      </c>
      <c r="C20" s="10">
        <v>5</v>
      </c>
      <c r="D20" s="11">
        <v>60.656452178955078</v>
      </c>
      <c r="E20" s="26">
        <f t="shared" si="0"/>
        <v>0.85068195602803054</v>
      </c>
      <c r="F20" s="27">
        <v>0.772300124168396</v>
      </c>
      <c r="G20" s="31">
        <v>87.688999999999993</v>
      </c>
      <c r="H20" s="27">
        <f t="shared" si="2"/>
        <v>96.588681074174417</v>
      </c>
      <c r="I20" s="19">
        <v>90.786000000000001</v>
      </c>
      <c r="J20" s="26">
        <f t="shared" si="1"/>
        <v>3.0970000000000084</v>
      </c>
      <c r="K20" s="27">
        <f t="shared" si="3"/>
        <v>3.4113189258255772</v>
      </c>
      <c r="L20" s="26">
        <f t="shared" si="4"/>
        <v>0.96588681074174421</v>
      </c>
      <c r="M20" s="19">
        <f t="shared" si="5"/>
        <v>9.2139999999999986</v>
      </c>
    </row>
    <row r="21" spans="2:14" x14ac:dyDescent="0.3">
      <c r="B21" s="9" t="s">
        <v>14</v>
      </c>
      <c r="C21" s="10">
        <v>5</v>
      </c>
      <c r="D21" s="22">
        <v>61.881778717041016</v>
      </c>
      <c r="E21" s="28">
        <f t="shared" si="0"/>
        <v>0.82700208452656787</v>
      </c>
      <c r="F21" s="27">
        <v>0.78790140151977539</v>
      </c>
      <c r="G21" s="31">
        <v>70.177999999999997</v>
      </c>
      <c r="H21" s="27">
        <f t="shared" si="2"/>
        <v>73.66067679905953</v>
      </c>
      <c r="I21" s="19">
        <v>95.272000000000006</v>
      </c>
      <c r="J21" s="26">
        <f t="shared" si="1"/>
        <v>25.094000000000008</v>
      </c>
      <c r="K21" s="27">
        <f t="shared" si="3"/>
        <v>26.339323200940473</v>
      </c>
      <c r="L21" s="26">
        <f t="shared" si="4"/>
        <v>0.73660676799059532</v>
      </c>
      <c r="M21" s="19">
        <f t="shared" si="5"/>
        <v>4.7279999999999944</v>
      </c>
    </row>
    <row r="22" spans="2:14" x14ac:dyDescent="0.3">
      <c r="B22" s="9" t="s">
        <v>15</v>
      </c>
      <c r="C22" s="10">
        <v>5</v>
      </c>
      <c r="D22" s="22">
        <v>60.2667236328125</v>
      </c>
      <c r="E22" s="28">
        <f t="shared" si="0"/>
        <v>0.8916313668307525</v>
      </c>
      <c r="F22" s="27">
        <v>0.76733797788619995</v>
      </c>
      <c r="G22" s="31">
        <v>83.204000000000008</v>
      </c>
      <c r="H22" s="27">
        <f t="shared" si="2"/>
        <v>96.681385080176625</v>
      </c>
      <c r="I22" s="19">
        <v>86.06</v>
      </c>
      <c r="J22" s="26">
        <f t="shared" si="1"/>
        <v>2.8559999999999945</v>
      </c>
      <c r="K22" s="27">
        <f t="shared" si="3"/>
        <v>3.3186149198233728</v>
      </c>
      <c r="L22" s="26">
        <f t="shared" si="4"/>
        <v>0.96681385080176629</v>
      </c>
      <c r="M22" s="19">
        <f t="shared" si="5"/>
        <v>13.939999999999998</v>
      </c>
    </row>
    <row r="23" spans="2:14" x14ac:dyDescent="0.3">
      <c r="B23" s="13" t="s">
        <v>16</v>
      </c>
      <c r="C23" s="14">
        <v>5</v>
      </c>
      <c r="D23" s="23">
        <v>76.083320617675781</v>
      </c>
      <c r="E23" s="38">
        <f t="shared" si="0"/>
        <v>1.0847692643718903</v>
      </c>
      <c r="F23" s="39">
        <v>0.96872067451477051</v>
      </c>
      <c r="G23" s="40">
        <v>85.513000000000005</v>
      </c>
      <c r="H23" s="39">
        <f t="shared" si="2"/>
        <v>95.757093906071532</v>
      </c>
      <c r="I23" s="41">
        <v>89.302000000000007</v>
      </c>
      <c r="J23" s="42">
        <f t="shared" si="1"/>
        <v>3.7890000000000015</v>
      </c>
      <c r="K23" s="39">
        <f t="shared" si="3"/>
        <v>4.2429060939284691</v>
      </c>
      <c r="L23" s="42">
        <f t="shared" si="4"/>
        <v>0.95757093906071533</v>
      </c>
      <c r="M23" s="41">
        <f t="shared" si="5"/>
        <v>10.697999999999993</v>
      </c>
    </row>
    <row r="24" spans="2:14" x14ac:dyDescent="0.3">
      <c r="B24" s="9" t="s">
        <v>17</v>
      </c>
      <c r="C24" s="10">
        <v>5</v>
      </c>
      <c r="D24" s="22">
        <v>84.318679809570327</v>
      </c>
      <c r="E24" s="28">
        <f t="shared" si="0"/>
        <v>1.0858463152940927</v>
      </c>
      <c r="F24" s="27">
        <v>1.0735762119293213</v>
      </c>
      <c r="G24" s="31">
        <v>97.081999999999994</v>
      </c>
      <c r="H24" s="27">
        <f t="shared" si="2"/>
        <v>98.191564680894089</v>
      </c>
      <c r="I24" s="19">
        <v>98.87</v>
      </c>
      <c r="J24" s="26">
        <f t="shared" si="1"/>
        <v>1.7880000000000109</v>
      </c>
      <c r="K24" s="27">
        <f t="shared" si="3"/>
        <v>1.8084353191059075</v>
      </c>
      <c r="L24" s="26">
        <f t="shared" si="4"/>
        <v>0.98191564680894095</v>
      </c>
      <c r="M24" s="19">
        <f t="shared" si="5"/>
        <v>1.1299999999999955</v>
      </c>
    </row>
    <row r="25" spans="2:14" x14ac:dyDescent="0.3">
      <c r="B25" s="9" t="s">
        <v>18</v>
      </c>
      <c r="C25" s="10">
        <v>5</v>
      </c>
      <c r="D25" s="22">
        <v>68.61798095703125</v>
      </c>
      <c r="E25" s="28">
        <f t="shared" si="0"/>
        <v>0.92076641739037846</v>
      </c>
      <c r="F25" s="27">
        <v>0.87366920709609985</v>
      </c>
      <c r="G25" s="31">
        <v>93.180999999999997</v>
      </c>
      <c r="H25" s="27">
        <f t="shared" si="2"/>
        <v>98.204141855930857</v>
      </c>
      <c r="I25" s="19">
        <v>94.885000000000005</v>
      </c>
      <c r="J25" s="26">
        <f t="shared" si="1"/>
        <v>1.7040000000000077</v>
      </c>
      <c r="K25" s="27">
        <f t="shared" si="3"/>
        <v>1.7958581440691443</v>
      </c>
      <c r="L25" s="26">
        <f t="shared" si="4"/>
        <v>0.9820414185593086</v>
      </c>
      <c r="M25" s="19">
        <f t="shared" si="5"/>
        <v>5.1149999999999949</v>
      </c>
    </row>
    <row r="26" spans="2:14" x14ac:dyDescent="0.3">
      <c r="B26" s="9" t="s">
        <v>19</v>
      </c>
      <c r="C26" s="10">
        <v>5</v>
      </c>
      <c r="D26" s="22">
        <v>87.984573364257813</v>
      </c>
      <c r="E26" s="28">
        <f t="shared" si="0"/>
        <v>1.1986045265460596</v>
      </c>
      <c r="F26" s="27">
        <v>1.1202517747879028</v>
      </c>
      <c r="G26" s="31">
        <v>90.975999999999999</v>
      </c>
      <c r="H26" s="27">
        <f t="shared" si="2"/>
        <v>97.339053957180923</v>
      </c>
      <c r="I26" s="19">
        <v>93.462999999999994</v>
      </c>
      <c r="J26" s="26">
        <f t="shared" si="1"/>
        <v>2.4869999999999948</v>
      </c>
      <c r="K26" s="27">
        <f t="shared" si="3"/>
        <v>2.6609460428190781</v>
      </c>
      <c r="L26" s="26">
        <f t="shared" si="4"/>
        <v>0.97339053957180921</v>
      </c>
      <c r="M26" s="19">
        <f t="shared" si="5"/>
        <v>6.5370000000000061</v>
      </c>
    </row>
    <row r="27" spans="2:14" x14ac:dyDescent="0.3">
      <c r="B27" s="9" t="s">
        <v>20</v>
      </c>
      <c r="C27" s="10">
        <v>5</v>
      </c>
      <c r="D27" s="22">
        <v>68.61798095703125</v>
      </c>
      <c r="E27" s="28">
        <f t="shared" si="0"/>
        <v>0.98113267728374987</v>
      </c>
      <c r="F27" s="27">
        <v>0.87366920709609985</v>
      </c>
      <c r="G27" s="31">
        <v>87.17</v>
      </c>
      <c r="H27" s="27">
        <f t="shared" si="2"/>
        <v>97.892124383752417</v>
      </c>
      <c r="I27" s="19">
        <v>89.046999999999997</v>
      </c>
      <c r="J27" s="26">
        <f t="shared" si="1"/>
        <v>1.8769999999999953</v>
      </c>
      <c r="K27" s="27">
        <f t="shared" si="3"/>
        <v>2.1078756162475942</v>
      </c>
      <c r="L27" s="26">
        <f t="shared" si="4"/>
        <v>0.9789212438375241</v>
      </c>
      <c r="M27" s="19">
        <f t="shared" si="5"/>
        <v>10.953000000000003</v>
      </c>
    </row>
    <row r="28" spans="2:14" x14ac:dyDescent="0.3">
      <c r="B28" s="9" t="s">
        <v>21</v>
      </c>
      <c r="C28" s="10">
        <v>5</v>
      </c>
      <c r="D28" s="22">
        <v>84.510238647460938</v>
      </c>
      <c r="E28" s="28">
        <f t="shared" si="0"/>
        <v>1.1813179292919447</v>
      </c>
      <c r="F28" s="27">
        <v>1.0760152339935305</v>
      </c>
      <c r="G28" s="31">
        <v>86.864999999999995</v>
      </c>
      <c r="H28" s="27">
        <f t="shared" si="2"/>
        <v>95.365917923720431</v>
      </c>
      <c r="I28" s="19">
        <v>91.085999999999999</v>
      </c>
      <c r="J28" s="26">
        <f t="shared" si="1"/>
        <v>4.2210000000000036</v>
      </c>
      <c r="K28" s="27">
        <f t="shared" si="3"/>
        <v>4.6340820762795634</v>
      </c>
      <c r="L28" s="26">
        <f t="shared" si="4"/>
        <v>0.95365917923720434</v>
      </c>
      <c r="M28" s="19">
        <f t="shared" si="5"/>
        <v>8.9140000000000015</v>
      </c>
    </row>
    <row r="29" spans="2:14" x14ac:dyDescent="0.3">
      <c r="B29" s="9" t="s">
        <v>22</v>
      </c>
      <c r="C29" s="10">
        <v>5</v>
      </c>
      <c r="D29" s="22">
        <v>68.61798095703125</v>
      </c>
      <c r="E29" s="28">
        <f t="shared" si="0"/>
        <v>0.98002110551090393</v>
      </c>
      <c r="F29" s="27">
        <v>0.87366920709609985</v>
      </c>
      <c r="G29" s="31">
        <v>81.58</v>
      </c>
      <c r="H29" s="27">
        <f t="shared" si="2"/>
        <v>91.510746174900177</v>
      </c>
      <c r="I29" s="19">
        <v>89.147999999999996</v>
      </c>
      <c r="J29" s="26">
        <f t="shared" si="1"/>
        <v>7.5679999999999978</v>
      </c>
      <c r="K29" s="27">
        <f t="shared" si="3"/>
        <v>8.4892538250998317</v>
      </c>
      <c r="L29" s="26">
        <f t="shared" si="4"/>
        <v>0.9151074617490017</v>
      </c>
      <c r="M29" s="19">
        <f t="shared" si="5"/>
        <v>10.852000000000004</v>
      </c>
    </row>
    <row r="30" spans="2:14" x14ac:dyDescent="0.3">
      <c r="B30" s="9" t="s">
        <v>23</v>
      </c>
      <c r="C30" s="10">
        <v>5</v>
      </c>
      <c r="D30" s="22">
        <v>93.873161315917969</v>
      </c>
      <c r="E30" s="28">
        <f t="shared" si="0"/>
        <v>1.2004011317509635</v>
      </c>
      <c r="F30" s="27">
        <v>1.1952273845672607</v>
      </c>
      <c r="G30" s="31">
        <v>96.608000000000004</v>
      </c>
      <c r="H30" s="27">
        <f t="shared" si="2"/>
        <v>97.026182848075209</v>
      </c>
      <c r="I30" s="19">
        <v>99.569000000000003</v>
      </c>
      <c r="J30" s="26">
        <f t="shared" si="1"/>
        <v>2.9609999999999985</v>
      </c>
      <c r="K30" s="27">
        <f t="shared" si="3"/>
        <v>2.9738171519247945</v>
      </c>
      <c r="L30" s="26">
        <f t="shared" si="4"/>
        <v>0.97026182848075204</v>
      </c>
      <c r="M30" s="19">
        <f t="shared" si="5"/>
        <v>0.43099999999999739</v>
      </c>
    </row>
    <row r="31" spans="2:14" x14ac:dyDescent="0.3">
      <c r="B31" s="13" t="s">
        <v>51</v>
      </c>
      <c r="C31" s="14">
        <v>5</v>
      </c>
      <c r="D31" s="23"/>
      <c r="E31" s="38"/>
      <c r="F31" s="39"/>
      <c r="G31" s="40"/>
      <c r="H31" s="39"/>
      <c r="I31" s="41"/>
      <c r="J31" s="42"/>
      <c r="K31" s="39"/>
      <c r="L31" s="42"/>
      <c r="M31" s="41"/>
      <c r="N31" s="55" t="s">
        <v>52</v>
      </c>
    </row>
    <row r="32" spans="2:14" x14ac:dyDescent="0.3">
      <c r="B32" s="18" t="s">
        <v>24</v>
      </c>
      <c r="C32" s="10">
        <v>5</v>
      </c>
      <c r="D32" s="22">
        <v>80.138511657714844</v>
      </c>
      <c r="E32" s="28">
        <f t="shared" si="0"/>
        <v>1.0260680219476153</v>
      </c>
      <c r="F32" s="27">
        <v>1.020352840423584</v>
      </c>
      <c r="G32" s="31">
        <v>92.588999999999999</v>
      </c>
      <c r="H32" s="27">
        <f t="shared" si="2"/>
        <v>93.10760938427039</v>
      </c>
      <c r="I32" s="19">
        <v>99.442999999999998</v>
      </c>
      <c r="J32" s="32">
        <f t="shared" si="1"/>
        <v>6.8539999999999992</v>
      </c>
      <c r="K32" s="27">
        <f t="shared" si="3"/>
        <v>6.8923906157296129</v>
      </c>
      <c r="L32" s="26">
        <f t="shared" si="4"/>
        <v>0.93107609384270384</v>
      </c>
      <c r="M32" s="12">
        <f t="shared" si="5"/>
        <v>0.55700000000000216</v>
      </c>
    </row>
    <row r="33" spans="2:13" x14ac:dyDescent="0.3">
      <c r="B33" s="18" t="s">
        <v>25</v>
      </c>
      <c r="C33" s="10">
        <v>5</v>
      </c>
      <c r="D33" s="11">
        <v>78.944664001464844</v>
      </c>
      <c r="E33" s="26">
        <f t="shared" si="0"/>
        <v>1.0328322218708186</v>
      </c>
      <c r="F33" s="27">
        <v>1.0051523447036743</v>
      </c>
      <c r="G33" s="31">
        <v>94.242000000000004</v>
      </c>
      <c r="H33" s="27">
        <f t="shared" si="2"/>
        <v>96.837237977805188</v>
      </c>
      <c r="I33" s="19">
        <v>97.32</v>
      </c>
      <c r="J33" s="32">
        <f t="shared" si="1"/>
        <v>3.0779999999999887</v>
      </c>
      <c r="K33" s="27">
        <f t="shared" si="3"/>
        <v>3.1627620221948103</v>
      </c>
      <c r="L33" s="26">
        <f t="shared" si="4"/>
        <v>0.96837237977805191</v>
      </c>
      <c r="M33" s="12">
        <f t="shared" si="5"/>
        <v>2.6800000000000068</v>
      </c>
    </row>
    <row r="34" spans="2:13" x14ac:dyDescent="0.3">
      <c r="B34" s="18" t="s">
        <v>26</v>
      </c>
      <c r="C34" s="10">
        <v>5</v>
      </c>
      <c r="D34" s="11">
        <v>77.957496643066406</v>
      </c>
      <c r="E34" s="26">
        <f t="shared" si="0"/>
        <v>1.0461239673310865</v>
      </c>
      <c r="F34" s="27">
        <v>0.99258333444595348</v>
      </c>
      <c r="G34" s="31">
        <v>82.625</v>
      </c>
      <c r="H34" s="27">
        <f t="shared" si="2"/>
        <v>87.081849033536386</v>
      </c>
      <c r="I34" s="19">
        <v>94.882000000000005</v>
      </c>
      <c r="J34" s="32">
        <f t="shared" si="1"/>
        <v>12.257000000000005</v>
      </c>
      <c r="K34" s="27">
        <f t="shared" si="3"/>
        <v>12.918150966463612</v>
      </c>
      <c r="L34" s="26">
        <f t="shared" si="4"/>
        <v>0.87081849033536385</v>
      </c>
      <c r="M34" s="12">
        <f t="shared" si="5"/>
        <v>5.117999999999995</v>
      </c>
    </row>
    <row r="35" spans="2:13" x14ac:dyDescent="0.3">
      <c r="B35" s="18" t="s">
        <v>27</v>
      </c>
      <c r="C35" s="10">
        <v>5</v>
      </c>
      <c r="D35" s="11">
        <v>64.841224670410156</v>
      </c>
      <c r="E35" s="26">
        <f t="shared" si="0"/>
        <v>0.82853174661825513</v>
      </c>
      <c r="F35" s="27">
        <v>0.82558214664459229</v>
      </c>
      <c r="G35" s="31">
        <v>88.771000000000001</v>
      </c>
      <c r="H35" s="27">
        <f t="shared" si="2"/>
        <v>89.088153827626343</v>
      </c>
      <c r="I35" s="19">
        <v>99.644000000000005</v>
      </c>
      <c r="J35" s="32">
        <f t="shared" si="1"/>
        <v>10.873000000000005</v>
      </c>
      <c r="K35" s="27">
        <f t="shared" si="3"/>
        <v>10.911846172373654</v>
      </c>
      <c r="L35" s="26">
        <f t="shared" si="4"/>
        <v>0.89088153827626348</v>
      </c>
      <c r="M35" s="12">
        <f t="shared" si="5"/>
        <v>0.35599999999999454</v>
      </c>
    </row>
    <row r="36" spans="2:13" x14ac:dyDescent="0.3">
      <c r="B36" s="18" t="s">
        <v>28</v>
      </c>
      <c r="C36" s="10">
        <v>5</v>
      </c>
      <c r="D36" s="11">
        <v>90.692481994628906</v>
      </c>
      <c r="E36" s="26">
        <f t="shared" si="0"/>
        <v>1.1589135089034053</v>
      </c>
      <c r="F36" s="27">
        <v>1.1547298431396484</v>
      </c>
      <c r="G36" s="31">
        <v>95.855000000000004</v>
      </c>
      <c r="H36" s="27">
        <f t="shared" si="2"/>
        <v>96.202290267867014</v>
      </c>
      <c r="I36" s="19">
        <v>99.638999999999996</v>
      </c>
      <c r="J36" s="32">
        <f t="shared" si="1"/>
        <v>3.7839999999999918</v>
      </c>
      <c r="K36" s="27">
        <f t="shared" si="3"/>
        <v>3.7977097321329922</v>
      </c>
      <c r="L36" s="26">
        <f t="shared" si="4"/>
        <v>0.96202290267867008</v>
      </c>
      <c r="M36" s="12">
        <f t="shared" si="5"/>
        <v>0.36100000000000421</v>
      </c>
    </row>
    <row r="37" spans="2:13" x14ac:dyDescent="0.3">
      <c r="B37" s="18" t="s">
        <v>29</v>
      </c>
      <c r="C37" s="10">
        <v>5</v>
      </c>
      <c r="D37" s="11">
        <v>65.131439208984375</v>
      </c>
      <c r="E37" s="26">
        <f t="shared" si="0"/>
        <v>0.83087256651383257</v>
      </c>
      <c r="F37" s="27">
        <v>0.82927727699279796</v>
      </c>
      <c r="G37" s="31">
        <v>98.447000000000003</v>
      </c>
      <c r="H37" s="27">
        <f t="shared" si="2"/>
        <v>98.636381853158056</v>
      </c>
      <c r="I37" s="19">
        <v>99.808000000000007</v>
      </c>
      <c r="J37" s="32">
        <f t="shared" si="1"/>
        <v>1.3610000000000042</v>
      </c>
      <c r="K37" s="27">
        <f t="shared" si="3"/>
        <v>1.3636181468419406</v>
      </c>
      <c r="L37" s="26">
        <f t="shared" si="4"/>
        <v>0.98636381853158062</v>
      </c>
      <c r="M37" s="12">
        <f t="shared" si="5"/>
        <v>0.19199999999999307</v>
      </c>
    </row>
    <row r="38" spans="2:13" x14ac:dyDescent="0.3">
      <c r="B38" s="18" t="s">
        <v>30</v>
      </c>
      <c r="C38" s="10">
        <v>5</v>
      </c>
      <c r="D38" s="11">
        <v>82.758438110351563</v>
      </c>
      <c r="E38" s="26">
        <f t="shared" si="0"/>
        <v>1.0848345886578714</v>
      </c>
      <c r="F38" s="27">
        <v>1.0537106990814209</v>
      </c>
      <c r="G38" s="31">
        <v>94.358999999999995</v>
      </c>
      <c r="H38" s="27">
        <f t="shared" si="2"/>
        <v>97.146122247274292</v>
      </c>
      <c r="I38" s="19">
        <v>97.131</v>
      </c>
      <c r="J38" s="32">
        <f t="shared" si="1"/>
        <v>2.7720000000000056</v>
      </c>
      <c r="K38" s="27">
        <f t="shared" si="3"/>
        <v>2.8538777527257064</v>
      </c>
      <c r="L38" s="26">
        <f t="shared" si="4"/>
        <v>0.97146122247274291</v>
      </c>
      <c r="M38" s="12">
        <f t="shared" si="5"/>
        <v>2.8689999999999998</v>
      </c>
    </row>
    <row r="39" spans="2:13" ht="15" thickBot="1" x14ac:dyDescent="0.35">
      <c r="B39" s="20" t="s">
        <v>31</v>
      </c>
      <c r="C39" s="16">
        <v>5</v>
      </c>
      <c r="D39" s="17">
        <v>79.357917785644531</v>
      </c>
      <c r="E39" s="29">
        <f t="shared" si="0"/>
        <v>1.0339360619692983</v>
      </c>
      <c r="F39" s="30">
        <v>1.0104140043258667</v>
      </c>
      <c r="G39" s="24">
        <v>92.701999999999998</v>
      </c>
      <c r="H39" s="30">
        <f t="shared" si="2"/>
        <v>94.860066513174729</v>
      </c>
      <c r="I39" s="21">
        <v>97.724999999999994</v>
      </c>
      <c r="J39" s="33">
        <f t="shared" si="1"/>
        <v>5.0229999999999961</v>
      </c>
      <c r="K39" s="30">
        <f t="shared" si="3"/>
        <v>5.1399334868252708</v>
      </c>
      <c r="L39" s="29">
        <f t="shared" si="4"/>
        <v>0.94860066513174723</v>
      </c>
      <c r="M39" s="34">
        <f t="shared" si="5"/>
        <v>2.2750000000000057</v>
      </c>
    </row>
    <row r="41" spans="2:13" x14ac:dyDescent="0.3">
      <c r="B41" t="s">
        <v>42</v>
      </c>
    </row>
    <row r="58" spans="2:10" x14ac:dyDescent="0.3">
      <c r="B58" t="s">
        <v>32</v>
      </c>
    </row>
    <row r="60" spans="2:10" x14ac:dyDescent="0.3">
      <c r="B60" t="s">
        <v>45</v>
      </c>
      <c r="F60" t="s">
        <v>50</v>
      </c>
      <c r="J60" t="s">
        <v>44</v>
      </c>
    </row>
    <row r="78" spans="2:6" x14ac:dyDescent="0.3">
      <c r="B78" t="s">
        <v>47</v>
      </c>
      <c r="F78" t="s">
        <v>46</v>
      </c>
    </row>
    <row r="95" spans="2:6" x14ac:dyDescent="0.3">
      <c r="B95" t="s">
        <v>49</v>
      </c>
      <c r="F95" t="s">
        <v>48</v>
      </c>
    </row>
    <row r="113" spans="2:12" ht="15" thickBot="1" x14ac:dyDescent="0.35"/>
    <row r="114" spans="2:12" ht="15" thickBot="1" x14ac:dyDescent="0.35">
      <c r="B114" s="50" t="s">
        <v>40</v>
      </c>
      <c r="C114" s="51"/>
      <c r="D114" s="52"/>
      <c r="E114" s="37"/>
      <c r="F114" s="52"/>
      <c r="G114" s="37"/>
      <c r="H114" s="53"/>
      <c r="I114" s="52"/>
      <c r="J114" s="37"/>
      <c r="K114" s="53"/>
      <c r="L114" s="53"/>
    </row>
    <row r="115" spans="2:12" ht="30" customHeight="1" x14ac:dyDescent="0.3">
      <c r="B115" s="68" t="s">
        <v>0</v>
      </c>
      <c r="C115" s="60" t="s">
        <v>35</v>
      </c>
      <c r="D115" s="61" t="s">
        <v>62</v>
      </c>
      <c r="E115" s="62" t="s">
        <v>63</v>
      </c>
      <c r="F115" s="61" t="s">
        <v>56</v>
      </c>
      <c r="G115" s="62" t="s">
        <v>70</v>
      </c>
      <c r="H115" s="63" t="s">
        <v>64</v>
      </c>
      <c r="I115" s="61" t="s">
        <v>65</v>
      </c>
      <c r="J115" s="62" t="s">
        <v>69</v>
      </c>
      <c r="K115" s="63" t="s">
        <v>66</v>
      </c>
      <c r="L115" s="63" t="s">
        <v>73</v>
      </c>
    </row>
    <row r="116" spans="2:12" x14ac:dyDescent="0.3">
      <c r="B116" s="70"/>
      <c r="C116" s="64" t="s">
        <v>36</v>
      </c>
      <c r="D116" s="65" t="s">
        <v>37</v>
      </c>
      <c r="E116" s="66" t="s">
        <v>37</v>
      </c>
      <c r="F116" s="65" t="s">
        <v>38</v>
      </c>
      <c r="G116" s="66" t="s">
        <v>38</v>
      </c>
      <c r="H116" s="67" t="s">
        <v>38</v>
      </c>
      <c r="I116" s="65" t="s">
        <v>38</v>
      </c>
      <c r="J116" s="66" t="s">
        <v>38</v>
      </c>
      <c r="K116" s="67" t="s">
        <v>55</v>
      </c>
      <c r="L116" s="67" t="s">
        <v>38</v>
      </c>
    </row>
    <row r="117" spans="2:12" x14ac:dyDescent="0.3">
      <c r="B117" s="6" t="s">
        <v>1</v>
      </c>
      <c r="C117" s="43">
        <v>80.54046630859375</v>
      </c>
      <c r="D117" s="26">
        <f>C117/($A$4*H117/100)*0.8</f>
        <v>0.82038472913119598</v>
      </c>
      <c r="E117" s="27">
        <v>1.0254706144332799</v>
      </c>
      <c r="F117" s="32">
        <v>94.989000000000004</v>
      </c>
      <c r="G117" s="27">
        <f t="shared" ref="G117:G147" si="6">F117/H117*100</f>
        <v>94.98994989949901</v>
      </c>
      <c r="H117" s="19">
        <v>99.998999999999995</v>
      </c>
      <c r="I117" s="26">
        <f t="shared" ref="I117:I147" si="7">H117-F117</f>
        <v>5.0099999999999909</v>
      </c>
      <c r="J117" s="27">
        <f t="shared" ref="J117:J147" si="8">I117/H117*100</f>
        <v>5.0100501005009965</v>
      </c>
      <c r="K117" s="19">
        <f t="shared" ref="K117:K147" si="9">F117/H117</f>
        <v>0.94989949899499004</v>
      </c>
      <c r="L117" s="19">
        <f t="shared" ref="L117:L147" si="10">100-H117</f>
        <v>1.0000000000047748E-3</v>
      </c>
    </row>
    <row r="118" spans="2:12" x14ac:dyDescent="0.3">
      <c r="B118" s="9" t="s">
        <v>2</v>
      </c>
      <c r="C118" s="43">
        <v>84.991569519042983</v>
      </c>
      <c r="D118" s="26">
        <f t="shared" ref="D118:D147" si="11">C118/($A$4*H118/100)*0.8</f>
        <v>0.86573229838226318</v>
      </c>
      <c r="E118" s="27">
        <v>1.0821437835693359</v>
      </c>
      <c r="F118" s="32">
        <v>94.683999999999997</v>
      </c>
      <c r="G118" s="27">
        <f t="shared" si="6"/>
        <v>94.68589371787435</v>
      </c>
      <c r="H118" s="19">
        <v>99.998000000000005</v>
      </c>
      <c r="I118" s="26">
        <f t="shared" si="7"/>
        <v>5.3140000000000072</v>
      </c>
      <c r="J118" s="27">
        <f t="shared" si="8"/>
        <v>5.3141062821256497</v>
      </c>
      <c r="K118" s="19">
        <f t="shared" si="9"/>
        <v>0.94685893717874348</v>
      </c>
      <c r="L118" s="19">
        <f t="shared" si="10"/>
        <v>1.9999999999953388E-3</v>
      </c>
    </row>
    <row r="119" spans="2:12" x14ac:dyDescent="0.3">
      <c r="B119" s="9" t="s">
        <v>3</v>
      </c>
      <c r="C119" s="43">
        <v>76.987098693847599</v>
      </c>
      <c r="D119" s="26">
        <f t="shared" si="11"/>
        <v>0.78420583120597431</v>
      </c>
      <c r="E119" s="27">
        <v>0.98022788763046276</v>
      </c>
      <c r="F119" s="31">
        <v>99.471000000000004</v>
      </c>
      <c r="G119" s="44">
        <f t="shared" si="6"/>
        <v>99.473984219526585</v>
      </c>
      <c r="H119" s="45">
        <v>99.997</v>
      </c>
      <c r="I119" s="28">
        <f t="shared" si="7"/>
        <v>0.52599999999999625</v>
      </c>
      <c r="J119" s="44">
        <f t="shared" si="8"/>
        <v>0.52601578047341047</v>
      </c>
      <c r="K119" s="45">
        <f t="shared" si="9"/>
        <v>0.9947398421952659</v>
      </c>
      <c r="L119" s="45">
        <f t="shared" si="10"/>
        <v>3.0000000000001137E-3</v>
      </c>
    </row>
    <row r="120" spans="2:12" x14ac:dyDescent="0.3">
      <c r="B120" s="9" t="s">
        <v>4</v>
      </c>
      <c r="C120" s="43">
        <v>76.893775939941406</v>
      </c>
      <c r="D120" s="26">
        <f t="shared" si="11"/>
        <v>0.78323956189502142</v>
      </c>
      <c r="E120" s="27">
        <v>0.97903966903686501</v>
      </c>
      <c r="F120" s="31">
        <v>92.384</v>
      </c>
      <c r="G120" s="44">
        <f t="shared" si="6"/>
        <v>92.384923849238504</v>
      </c>
      <c r="H120" s="45">
        <v>99.998999999999995</v>
      </c>
      <c r="I120" s="28">
        <f t="shared" si="7"/>
        <v>7.6149999999999949</v>
      </c>
      <c r="J120" s="44">
        <f t="shared" si="8"/>
        <v>7.615076150761503</v>
      </c>
      <c r="K120" s="45">
        <f t="shared" si="9"/>
        <v>0.92384923849238498</v>
      </c>
      <c r="L120" s="45">
        <f t="shared" si="10"/>
        <v>1.0000000000047748E-3</v>
      </c>
    </row>
    <row r="121" spans="2:12" x14ac:dyDescent="0.3">
      <c r="B121" s="9" t="s">
        <v>5</v>
      </c>
      <c r="C121" s="43">
        <v>55.458900451660163</v>
      </c>
      <c r="D121" s="26">
        <f t="shared" si="11"/>
        <v>0.56882900214236698</v>
      </c>
      <c r="E121" s="27">
        <v>0.7061229944229126</v>
      </c>
      <c r="F121" s="31">
        <v>97.736999999999995</v>
      </c>
      <c r="G121" s="44">
        <f t="shared" si="6"/>
        <v>98.417061897713197</v>
      </c>
      <c r="H121" s="45">
        <v>99.308999999999997</v>
      </c>
      <c r="I121" s="28">
        <f t="shared" si="7"/>
        <v>1.5720000000000027</v>
      </c>
      <c r="J121" s="44">
        <f t="shared" si="8"/>
        <v>1.5829381022868043</v>
      </c>
      <c r="K121" s="45">
        <f t="shared" si="9"/>
        <v>0.98417061897713198</v>
      </c>
      <c r="L121" s="45">
        <f t="shared" si="10"/>
        <v>0.6910000000000025</v>
      </c>
    </row>
    <row r="122" spans="2:12" x14ac:dyDescent="0.3">
      <c r="B122" s="9" t="s">
        <v>6</v>
      </c>
      <c r="C122" s="43">
        <v>81.393081665039063</v>
      </c>
      <c r="D122" s="26">
        <f t="shared" si="11"/>
        <v>0.82906946427502326</v>
      </c>
      <c r="E122" s="27">
        <v>1.0363264083862305</v>
      </c>
      <c r="F122" s="31">
        <v>89.52</v>
      </c>
      <c r="G122" s="44">
        <f t="shared" si="6"/>
        <v>89.520895208952084</v>
      </c>
      <c r="H122" s="45">
        <v>99.998999999999995</v>
      </c>
      <c r="I122" s="28">
        <f t="shared" si="7"/>
        <v>10.478999999999999</v>
      </c>
      <c r="J122" s="44">
        <f t="shared" si="8"/>
        <v>10.479104791047911</v>
      </c>
      <c r="K122" s="45">
        <f t="shared" si="9"/>
        <v>0.89520895208952089</v>
      </c>
      <c r="L122" s="45">
        <f t="shared" si="10"/>
        <v>1.0000000000047748E-3</v>
      </c>
    </row>
    <row r="123" spans="2:12" x14ac:dyDescent="0.3">
      <c r="B123" s="9" t="s">
        <v>7</v>
      </c>
      <c r="C123" s="43">
        <v>74.06805419921875</v>
      </c>
      <c r="D123" s="26">
        <f t="shared" si="11"/>
        <v>0.75444923183926793</v>
      </c>
      <c r="E123" s="27">
        <v>0.94306153059005748</v>
      </c>
      <c r="F123" s="31">
        <v>99.992000000000004</v>
      </c>
      <c r="G123" s="44">
        <f t="shared" si="6"/>
        <v>99.992000000000004</v>
      </c>
      <c r="H123" s="45">
        <v>100</v>
      </c>
      <c r="I123" s="28">
        <f t="shared" si="7"/>
        <v>7.9999999999955662E-3</v>
      </c>
      <c r="J123" s="44">
        <f t="shared" si="8"/>
        <v>7.9999999999955662E-3</v>
      </c>
      <c r="K123" s="45">
        <f t="shared" si="9"/>
        <v>0.99992000000000003</v>
      </c>
      <c r="L123" s="45">
        <f t="shared" si="10"/>
        <v>0</v>
      </c>
    </row>
    <row r="124" spans="2:12" x14ac:dyDescent="0.3">
      <c r="B124" s="13" t="s">
        <v>8</v>
      </c>
      <c r="C124" s="47">
        <v>40.658203125</v>
      </c>
      <c r="D124" s="42">
        <f t="shared" si="11"/>
        <v>0.5598378952697034</v>
      </c>
      <c r="E124" s="39">
        <v>0.51767510175704956</v>
      </c>
      <c r="F124" s="40">
        <v>73.304000000000002</v>
      </c>
      <c r="G124" s="48">
        <f t="shared" si="6"/>
        <v>99.092936802973981</v>
      </c>
      <c r="H124" s="49">
        <v>73.974999999999994</v>
      </c>
      <c r="I124" s="38">
        <f t="shared" si="7"/>
        <v>0.67099999999999227</v>
      </c>
      <c r="J124" s="48">
        <f t="shared" si="8"/>
        <v>0.90706319702601201</v>
      </c>
      <c r="K124" s="49">
        <f t="shared" si="9"/>
        <v>0.99092936802973985</v>
      </c>
      <c r="L124" s="49">
        <f t="shared" si="10"/>
        <v>26.025000000000006</v>
      </c>
    </row>
    <row r="125" spans="2:12" x14ac:dyDescent="0.3">
      <c r="B125" s="9" t="s">
        <v>9</v>
      </c>
      <c r="C125" s="43">
        <v>75.054336547851563</v>
      </c>
      <c r="D125" s="26">
        <f t="shared" si="11"/>
        <v>0.76450304276871162</v>
      </c>
      <c r="E125" s="27">
        <v>0.95561927556991588</v>
      </c>
      <c r="F125" s="31">
        <v>98.728999999999999</v>
      </c>
      <c r="G125" s="44">
        <f t="shared" si="6"/>
        <v>98.729987299873002</v>
      </c>
      <c r="H125" s="45">
        <v>99.998999999999995</v>
      </c>
      <c r="I125" s="28">
        <f t="shared" si="7"/>
        <v>1.269999999999996</v>
      </c>
      <c r="J125" s="44">
        <f t="shared" si="8"/>
        <v>1.2700127001269974</v>
      </c>
      <c r="K125" s="45">
        <f t="shared" si="9"/>
        <v>0.98729987299873001</v>
      </c>
      <c r="L125" s="45">
        <f t="shared" si="10"/>
        <v>1.0000000000047748E-3</v>
      </c>
    </row>
    <row r="126" spans="2:12" x14ac:dyDescent="0.3">
      <c r="B126" s="9" t="s">
        <v>10</v>
      </c>
      <c r="C126" s="43">
        <v>78.839485168457017</v>
      </c>
      <c r="D126" s="26">
        <f t="shared" si="11"/>
        <v>0.80343616374045068</v>
      </c>
      <c r="E126" s="27">
        <v>1.0038131475448608</v>
      </c>
      <c r="F126" s="31">
        <v>96.847999999999999</v>
      </c>
      <c r="G126" s="44">
        <f t="shared" si="6"/>
        <v>96.894509364494965</v>
      </c>
      <c r="H126" s="45">
        <v>99.951999999999998</v>
      </c>
      <c r="I126" s="28">
        <f t="shared" si="7"/>
        <v>3.1039999999999992</v>
      </c>
      <c r="J126" s="44">
        <f t="shared" si="8"/>
        <v>3.1054906355050416</v>
      </c>
      <c r="K126" s="45">
        <f t="shared" si="9"/>
        <v>0.96894509364494963</v>
      </c>
      <c r="L126" s="45">
        <f t="shared" si="10"/>
        <v>4.8000000000001819E-2</v>
      </c>
    </row>
    <row r="127" spans="2:12" x14ac:dyDescent="0.3">
      <c r="B127" s="9" t="s">
        <v>11</v>
      </c>
      <c r="C127" s="43">
        <v>80.23661041259767</v>
      </c>
      <c r="D127" s="26">
        <f t="shared" si="11"/>
        <v>0.81891111493479607</v>
      </c>
      <c r="E127" s="27">
        <v>1.0216017961502075</v>
      </c>
      <c r="F127" s="31">
        <v>99.268000000000001</v>
      </c>
      <c r="G127" s="44">
        <f t="shared" si="6"/>
        <v>99.465937215057963</v>
      </c>
      <c r="H127" s="45">
        <v>99.801000000000002</v>
      </c>
      <c r="I127" s="28">
        <f t="shared" si="7"/>
        <v>0.53300000000000125</v>
      </c>
      <c r="J127" s="44">
        <f t="shared" si="8"/>
        <v>0.53406278494203596</v>
      </c>
      <c r="K127" s="45">
        <f t="shared" si="9"/>
        <v>0.99465937215057965</v>
      </c>
      <c r="L127" s="45">
        <f t="shared" si="10"/>
        <v>0.19899999999999807</v>
      </c>
    </row>
    <row r="128" spans="2:12" x14ac:dyDescent="0.3">
      <c r="B128" s="9" t="s">
        <v>12</v>
      </c>
      <c r="C128" s="43">
        <v>57.655479431152344</v>
      </c>
      <c r="D128" s="26">
        <f t="shared" si="11"/>
        <v>0.59494130432770431</v>
      </c>
      <c r="E128" s="27">
        <v>0.73409062623977661</v>
      </c>
      <c r="F128" s="31">
        <v>96.918000000000006</v>
      </c>
      <c r="G128" s="44">
        <f t="shared" si="6"/>
        <v>98.183586429070729</v>
      </c>
      <c r="H128" s="45">
        <v>98.710999999999999</v>
      </c>
      <c r="I128" s="28">
        <f t="shared" si="7"/>
        <v>1.7929999999999922</v>
      </c>
      <c r="J128" s="44">
        <f t="shared" si="8"/>
        <v>1.8164135709292706</v>
      </c>
      <c r="K128" s="45">
        <f t="shared" si="9"/>
        <v>0.98183586429070735</v>
      </c>
      <c r="L128" s="45">
        <f t="shared" si="10"/>
        <v>1.2890000000000015</v>
      </c>
    </row>
    <row r="129" spans="2:12" x14ac:dyDescent="0.3">
      <c r="B129" s="9" t="s">
        <v>13</v>
      </c>
      <c r="C129" s="43">
        <v>60.656452178955078</v>
      </c>
      <c r="D129" s="26">
        <f t="shared" si="11"/>
        <v>0.61784627494243582</v>
      </c>
      <c r="E129" s="27">
        <v>0.772300124168396</v>
      </c>
      <c r="F129" s="31">
        <v>99.593000000000004</v>
      </c>
      <c r="G129" s="44">
        <f t="shared" si="6"/>
        <v>99.593995939959413</v>
      </c>
      <c r="H129" s="45">
        <v>99.998999999999995</v>
      </c>
      <c r="I129" s="28">
        <f t="shared" si="7"/>
        <v>0.4059999999999917</v>
      </c>
      <c r="J129" s="44">
        <f t="shared" si="8"/>
        <v>0.40600406004059214</v>
      </c>
      <c r="K129" s="45">
        <f t="shared" si="9"/>
        <v>0.99593995939959412</v>
      </c>
      <c r="L129" s="45">
        <f t="shared" si="10"/>
        <v>1.0000000000047748E-3</v>
      </c>
    </row>
    <row r="130" spans="2:12" x14ac:dyDescent="0.3">
      <c r="B130" s="9" t="s">
        <v>14</v>
      </c>
      <c r="C130" s="43">
        <v>61.881778717041016</v>
      </c>
      <c r="D130" s="26">
        <f t="shared" si="11"/>
        <v>0.66835735802110241</v>
      </c>
      <c r="E130" s="27">
        <v>0.78790140151977539</v>
      </c>
      <c r="F130" s="31">
        <v>74.177999999999997</v>
      </c>
      <c r="G130" s="44">
        <f t="shared" si="6"/>
        <v>78.654211156941543</v>
      </c>
      <c r="H130" s="45">
        <v>94.308999999999997</v>
      </c>
      <c r="I130" s="28">
        <f t="shared" si="7"/>
        <v>20.131</v>
      </c>
      <c r="J130" s="44">
        <f t="shared" si="8"/>
        <v>21.345788843058457</v>
      </c>
      <c r="K130" s="45">
        <f t="shared" si="9"/>
        <v>0.78654211156941545</v>
      </c>
      <c r="L130" s="45">
        <f t="shared" si="10"/>
        <v>5.6910000000000025</v>
      </c>
    </row>
    <row r="131" spans="2:12" x14ac:dyDescent="0.3">
      <c r="B131" s="9" t="s">
        <v>15</v>
      </c>
      <c r="C131" s="43">
        <v>60.2667236328125</v>
      </c>
      <c r="D131" s="26">
        <f t="shared" si="11"/>
        <v>0.61821019903284713</v>
      </c>
      <c r="E131" s="27">
        <v>0.76733797788619995</v>
      </c>
      <c r="F131" s="31">
        <v>98.474999999999994</v>
      </c>
      <c r="G131" s="44">
        <f t="shared" si="6"/>
        <v>99.171181695502426</v>
      </c>
      <c r="H131" s="45">
        <v>99.298000000000002</v>
      </c>
      <c r="I131" s="28">
        <f t="shared" si="7"/>
        <v>0.8230000000000075</v>
      </c>
      <c r="J131" s="44">
        <f t="shared" si="8"/>
        <v>0.82881830449758054</v>
      </c>
      <c r="K131" s="45">
        <f t="shared" si="9"/>
        <v>0.99171181695502419</v>
      </c>
      <c r="L131" s="45">
        <f t="shared" si="10"/>
        <v>0.70199999999999818</v>
      </c>
    </row>
    <row r="132" spans="2:12" x14ac:dyDescent="0.3">
      <c r="B132" s="13" t="s">
        <v>16</v>
      </c>
      <c r="C132" s="47">
        <v>76.083320617675781</v>
      </c>
      <c r="D132" s="42">
        <f t="shared" si="11"/>
        <v>0.78640295369266289</v>
      </c>
      <c r="E132" s="39">
        <v>0.96872067451477051</v>
      </c>
      <c r="F132" s="46">
        <v>97.103999999999999</v>
      </c>
      <c r="G132" s="39">
        <f t="shared" si="6"/>
        <v>98.53572407074796</v>
      </c>
      <c r="H132" s="41">
        <v>98.546999999999997</v>
      </c>
      <c r="I132" s="42">
        <f t="shared" si="7"/>
        <v>1.4429999999999978</v>
      </c>
      <c r="J132" s="39">
        <f t="shared" si="8"/>
        <v>1.46427592925203</v>
      </c>
      <c r="K132" s="41">
        <f t="shared" si="9"/>
        <v>0.98535724070747965</v>
      </c>
      <c r="L132" s="41">
        <f t="shared" si="10"/>
        <v>1.453000000000003</v>
      </c>
    </row>
    <row r="133" spans="2:12" x14ac:dyDescent="0.3">
      <c r="B133" s="9" t="s">
        <v>17</v>
      </c>
      <c r="C133" s="43">
        <v>84.318679809570327</v>
      </c>
      <c r="D133" s="26">
        <f t="shared" si="11"/>
        <v>0.85886100154501566</v>
      </c>
      <c r="E133" s="27">
        <v>1.0735762119293213</v>
      </c>
      <c r="F133" s="32">
        <v>99.930999999999997</v>
      </c>
      <c r="G133" s="27">
        <f t="shared" si="6"/>
        <v>99.930999999999997</v>
      </c>
      <c r="H133" s="19">
        <v>100</v>
      </c>
      <c r="I133" s="26">
        <f t="shared" si="7"/>
        <v>6.9000000000002615E-2</v>
      </c>
      <c r="J133" s="27">
        <f t="shared" si="8"/>
        <v>6.9000000000002615E-2</v>
      </c>
      <c r="K133" s="19">
        <f t="shared" si="9"/>
        <v>0.99930999999999992</v>
      </c>
      <c r="L133" s="19">
        <f t="shared" si="10"/>
        <v>0</v>
      </c>
    </row>
    <row r="134" spans="2:12" x14ac:dyDescent="0.3">
      <c r="B134" s="9" t="s">
        <v>18</v>
      </c>
      <c r="C134" s="43">
        <v>68.61798095703125</v>
      </c>
      <c r="D134" s="26">
        <f t="shared" si="11"/>
        <v>0.69894935109971057</v>
      </c>
      <c r="E134" s="27">
        <v>0.87366920709609985</v>
      </c>
      <c r="F134" s="32">
        <v>99.975999999999999</v>
      </c>
      <c r="G134" s="27">
        <f t="shared" si="6"/>
        <v>99.97799955999119</v>
      </c>
      <c r="H134" s="19">
        <v>99.998000000000005</v>
      </c>
      <c r="I134" s="26">
        <f t="shared" si="7"/>
        <v>2.2000000000005571E-2</v>
      </c>
      <c r="J134" s="27">
        <f t="shared" si="8"/>
        <v>2.2000440008805744E-2</v>
      </c>
      <c r="K134" s="19">
        <f t="shared" si="9"/>
        <v>0.99977999559991193</v>
      </c>
      <c r="L134" s="19">
        <f t="shared" si="10"/>
        <v>1.9999999999953388E-3</v>
      </c>
    </row>
    <row r="135" spans="2:12" x14ac:dyDescent="0.3">
      <c r="B135" s="9" t="s">
        <v>19</v>
      </c>
      <c r="C135" s="43">
        <v>87.984573364257813</v>
      </c>
      <c r="D135" s="26">
        <f t="shared" si="11"/>
        <v>0.89621036102020524</v>
      </c>
      <c r="E135" s="27">
        <v>1.1202517747879028</v>
      </c>
      <c r="F135" s="32">
        <v>99.408000000000001</v>
      </c>
      <c r="G135" s="27">
        <f t="shared" si="6"/>
        <v>99.408994089940904</v>
      </c>
      <c r="H135" s="19">
        <v>99.998999999999995</v>
      </c>
      <c r="I135" s="26">
        <f t="shared" si="7"/>
        <v>0.59099999999999397</v>
      </c>
      <c r="J135" s="27">
        <f t="shared" si="8"/>
        <v>0.59100591005909453</v>
      </c>
      <c r="K135" s="19">
        <f t="shared" si="9"/>
        <v>0.99408994089940905</v>
      </c>
      <c r="L135" s="19">
        <f t="shared" si="10"/>
        <v>1.0000000000047748E-3</v>
      </c>
    </row>
    <row r="136" spans="2:12" x14ac:dyDescent="0.3">
      <c r="B136" s="9" t="s">
        <v>20</v>
      </c>
      <c r="C136" s="43">
        <v>68.61798095703125</v>
      </c>
      <c r="D136" s="26">
        <f t="shared" si="11"/>
        <v>0.70215827861151547</v>
      </c>
      <c r="E136" s="27">
        <v>0.87366920709609985</v>
      </c>
      <c r="F136" s="32">
        <v>99.16</v>
      </c>
      <c r="G136" s="27">
        <f t="shared" si="6"/>
        <v>99.617243146040323</v>
      </c>
      <c r="H136" s="19">
        <v>99.540999999999997</v>
      </c>
      <c r="I136" s="26">
        <f t="shared" si="7"/>
        <v>0.38100000000000023</v>
      </c>
      <c r="J136" s="27">
        <f t="shared" si="8"/>
        <v>0.38275685395967513</v>
      </c>
      <c r="K136" s="19">
        <f t="shared" si="9"/>
        <v>0.99617243146040324</v>
      </c>
      <c r="L136" s="19">
        <f t="shared" si="10"/>
        <v>0.45900000000000318</v>
      </c>
    </row>
    <row r="137" spans="2:12" x14ac:dyDescent="0.3">
      <c r="B137" s="9" t="s">
        <v>21</v>
      </c>
      <c r="C137" s="43">
        <v>84.510238647460938</v>
      </c>
      <c r="D137" s="26">
        <f t="shared" si="11"/>
        <v>0.86148415690227231</v>
      </c>
      <c r="E137" s="27">
        <v>1.0760152339935305</v>
      </c>
      <c r="F137" s="32">
        <v>98.831000000000003</v>
      </c>
      <c r="G137" s="27">
        <f t="shared" si="6"/>
        <v>98.908148355717458</v>
      </c>
      <c r="H137" s="19">
        <v>99.921999999999997</v>
      </c>
      <c r="I137" s="26">
        <f t="shared" si="7"/>
        <v>1.090999999999994</v>
      </c>
      <c r="J137" s="27">
        <f t="shared" si="8"/>
        <v>1.0918516442825343</v>
      </c>
      <c r="K137" s="19">
        <f t="shared" si="9"/>
        <v>0.98908148355717462</v>
      </c>
      <c r="L137" s="19">
        <f t="shared" si="10"/>
        <v>7.8000000000002956E-2</v>
      </c>
    </row>
    <row r="138" spans="2:12" x14ac:dyDescent="0.3">
      <c r="B138" s="9" t="s">
        <v>22</v>
      </c>
      <c r="C138" s="43">
        <v>68.61798095703125</v>
      </c>
      <c r="D138" s="26">
        <f t="shared" si="11"/>
        <v>0.69920106851872565</v>
      </c>
      <c r="E138" s="27">
        <v>0.87366920709609985</v>
      </c>
      <c r="F138" s="32">
        <v>96.849000000000004</v>
      </c>
      <c r="G138" s="27">
        <f t="shared" si="6"/>
        <v>96.88581661031192</v>
      </c>
      <c r="H138" s="19">
        <v>99.962000000000003</v>
      </c>
      <c r="I138" s="26">
        <f t="shared" si="7"/>
        <v>3.1129999999999995</v>
      </c>
      <c r="J138" s="27">
        <f t="shared" si="8"/>
        <v>3.1141833896880811</v>
      </c>
      <c r="K138" s="19">
        <f t="shared" si="9"/>
        <v>0.96885816610311914</v>
      </c>
      <c r="L138" s="19">
        <f t="shared" si="10"/>
        <v>3.7999999999996703E-2</v>
      </c>
    </row>
    <row r="139" spans="2:12" x14ac:dyDescent="0.3">
      <c r="B139" s="13" t="s">
        <v>23</v>
      </c>
      <c r="C139" s="47">
        <v>93.873161315917969</v>
      </c>
      <c r="D139" s="42">
        <f t="shared" si="11"/>
        <v>0.95618192229849353</v>
      </c>
      <c r="E139" s="39">
        <v>1.1952273845672607</v>
      </c>
      <c r="F139" s="46">
        <v>99.787999999999997</v>
      </c>
      <c r="G139" s="39">
        <f t="shared" si="6"/>
        <v>99.787999999999997</v>
      </c>
      <c r="H139" s="41">
        <v>100</v>
      </c>
      <c r="I139" s="42">
        <f t="shared" si="7"/>
        <v>0.2120000000000033</v>
      </c>
      <c r="J139" s="39">
        <f t="shared" si="8"/>
        <v>0.2120000000000033</v>
      </c>
      <c r="K139" s="41">
        <f t="shared" si="9"/>
        <v>0.99787999999999999</v>
      </c>
      <c r="L139" s="41">
        <f t="shared" si="10"/>
        <v>0</v>
      </c>
    </row>
    <row r="140" spans="2:12" x14ac:dyDescent="0.3">
      <c r="B140" s="18" t="s">
        <v>24</v>
      </c>
      <c r="C140" s="43">
        <v>80.138511657714844</v>
      </c>
      <c r="D140" s="26">
        <f t="shared" si="11"/>
        <v>0.81648638004730556</v>
      </c>
      <c r="E140" s="27">
        <v>1.020352840423584</v>
      </c>
      <c r="F140" s="32">
        <v>98.174000000000007</v>
      </c>
      <c r="G140" s="27">
        <f t="shared" si="6"/>
        <v>98.198549637409357</v>
      </c>
      <c r="H140" s="19">
        <v>99.974999999999994</v>
      </c>
      <c r="I140" s="32">
        <f t="shared" si="7"/>
        <v>1.8009999999999877</v>
      </c>
      <c r="J140" s="27">
        <f t="shared" si="8"/>
        <v>1.8014503625906355</v>
      </c>
      <c r="K140" s="19">
        <f t="shared" si="9"/>
        <v>0.9819854963740936</v>
      </c>
      <c r="L140" s="12">
        <f t="shared" si="10"/>
        <v>2.5000000000005684E-2</v>
      </c>
    </row>
    <row r="141" spans="2:12" x14ac:dyDescent="0.3">
      <c r="B141" s="18" t="s">
        <v>25</v>
      </c>
      <c r="C141" s="43">
        <v>78.944664001464844</v>
      </c>
      <c r="D141" s="26">
        <f t="shared" si="11"/>
        <v>0.80439534907843113</v>
      </c>
      <c r="E141" s="27">
        <v>1.0051523447036743</v>
      </c>
      <c r="F141" s="32">
        <v>99.495000000000005</v>
      </c>
      <c r="G141" s="27">
        <f t="shared" si="6"/>
        <v>99.528839805533892</v>
      </c>
      <c r="H141" s="19">
        <v>99.965999999999994</v>
      </c>
      <c r="I141" s="32">
        <f t="shared" si="7"/>
        <v>0.47099999999998943</v>
      </c>
      <c r="J141" s="27">
        <f t="shared" si="8"/>
        <v>0.47116019446610796</v>
      </c>
      <c r="K141" s="19">
        <f t="shared" si="9"/>
        <v>0.99528839805533897</v>
      </c>
      <c r="L141" s="12">
        <f t="shared" si="10"/>
        <v>3.4000000000006025E-2</v>
      </c>
    </row>
    <row r="142" spans="2:12" x14ac:dyDescent="0.3">
      <c r="B142" s="18" t="s">
        <v>26</v>
      </c>
      <c r="C142" s="43">
        <v>77.957496643066406</v>
      </c>
      <c r="D142" s="26">
        <f t="shared" si="11"/>
        <v>0.79413020456283023</v>
      </c>
      <c r="E142" s="27">
        <v>0.99258333444595348</v>
      </c>
      <c r="F142" s="32">
        <v>91.873999999999995</v>
      </c>
      <c r="G142" s="27">
        <f t="shared" si="6"/>
        <v>91.88135050804064</v>
      </c>
      <c r="H142" s="19">
        <v>99.992000000000004</v>
      </c>
      <c r="I142" s="32">
        <f t="shared" si="7"/>
        <v>8.1180000000000092</v>
      </c>
      <c r="J142" s="27">
        <f t="shared" si="8"/>
        <v>8.1186494919593652</v>
      </c>
      <c r="K142" s="19">
        <f t="shared" si="9"/>
        <v>0.91881350508040638</v>
      </c>
      <c r="L142" s="12">
        <f t="shared" si="10"/>
        <v>7.9999999999955662E-3</v>
      </c>
    </row>
    <row r="143" spans="2:12" x14ac:dyDescent="0.3">
      <c r="B143" s="18" t="s">
        <v>27</v>
      </c>
      <c r="C143" s="43">
        <v>64.841224670410156</v>
      </c>
      <c r="D143" s="26">
        <f t="shared" si="11"/>
        <v>0.66055161058961209</v>
      </c>
      <c r="E143" s="27">
        <v>0.82558214664459229</v>
      </c>
      <c r="F143" s="32">
        <v>92.683000000000007</v>
      </c>
      <c r="G143" s="27">
        <f t="shared" si="6"/>
        <v>92.695050356546361</v>
      </c>
      <c r="H143" s="19">
        <v>99.986999999999995</v>
      </c>
      <c r="I143" s="32">
        <f t="shared" si="7"/>
        <v>7.3039999999999878</v>
      </c>
      <c r="J143" s="27">
        <f t="shared" si="8"/>
        <v>7.3049496434536367</v>
      </c>
      <c r="K143" s="19">
        <f t="shared" si="9"/>
        <v>0.9269505035654636</v>
      </c>
      <c r="L143" s="12">
        <f t="shared" si="10"/>
        <v>1.300000000000523E-2</v>
      </c>
    </row>
    <row r="144" spans="2:12" x14ac:dyDescent="0.3">
      <c r="B144" s="18" t="s">
        <v>28</v>
      </c>
      <c r="C144" s="43">
        <v>90.692481994628906</v>
      </c>
      <c r="D144" s="26">
        <f t="shared" si="11"/>
        <v>0.9238115792563889</v>
      </c>
      <c r="E144" s="27">
        <v>1.1547298431396484</v>
      </c>
      <c r="F144" s="32">
        <v>98.293000000000006</v>
      </c>
      <c r="G144" s="27">
        <f t="shared" si="6"/>
        <v>98.295948878466362</v>
      </c>
      <c r="H144" s="19">
        <v>99.997</v>
      </c>
      <c r="I144" s="26">
        <f>H144-F144</f>
        <v>1.7039999999999935</v>
      </c>
      <c r="J144" s="27">
        <f t="shared" si="8"/>
        <v>1.7040511215336396</v>
      </c>
      <c r="K144" s="19">
        <f t="shared" si="9"/>
        <v>0.98295948878466366</v>
      </c>
      <c r="L144" s="12">
        <f t="shared" si="10"/>
        <v>3.0000000000001137E-3</v>
      </c>
    </row>
    <row r="145" spans="2:12" x14ac:dyDescent="0.3">
      <c r="B145" s="18" t="s">
        <v>29</v>
      </c>
      <c r="C145" s="43">
        <v>65.131439208984375</v>
      </c>
      <c r="D145" s="26">
        <f t="shared" si="11"/>
        <v>0.66344837088373632</v>
      </c>
      <c r="E145" s="27">
        <v>0.82927727699279796</v>
      </c>
      <c r="F145" s="32">
        <v>99.899000000000001</v>
      </c>
      <c r="G145" s="27">
        <f t="shared" si="6"/>
        <v>99.902996119844801</v>
      </c>
      <c r="H145" s="19">
        <v>99.995999999999995</v>
      </c>
      <c r="I145" s="32">
        <f t="shared" si="7"/>
        <v>9.6999999999994202E-2</v>
      </c>
      <c r="J145" s="27">
        <f t="shared" si="8"/>
        <v>9.7003880155200409E-2</v>
      </c>
      <c r="K145" s="19">
        <f t="shared" si="9"/>
        <v>0.999029961198448</v>
      </c>
      <c r="L145" s="12">
        <f t="shared" si="10"/>
        <v>4.0000000000048885E-3</v>
      </c>
    </row>
    <row r="146" spans="2:12" x14ac:dyDescent="0.3">
      <c r="B146" s="18" t="s">
        <v>30</v>
      </c>
      <c r="C146" s="43">
        <v>82.758438110351563</v>
      </c>
      <c r="D146" s="26">
        <f t="shared" si="11"/>
        <v>0.84300226753812335</v>
      </c>
      <c r="E146" s="27">
        <v>1.0537106990814209</v>
      </c>
      <c r="F146" s="32">
        <v>99.08</v>
      </c>
      <c r="G146" s="27">
        <f t="shared" si="6"/>
        <v>99.083963358534348</v>
      </c>
      <c r="H146" s="19">
        <v>99.995999999999995</v>
      </c>
      <c r="I146" s="32">
        <f t="shared" si="7"/>
        <v>0.91599999999999682</v>
      </c>
      <c r="J146" s="27">
        <f t="shared" si="8"/>
        <v>0.91603664146565555</v>
      </c>
      <c r="K146" s="19">
        <f t="shared" si="9"/>
        <v>0.99083963358534344</v>
      </c>
      <c r="L146" s="12">
        <f t="shared" si="10"/>
        <v>4.0000000000048885E-3</v>
      </c>
    </row>
    <row r="147" spans="2:12" ht="15" thickBot="1" x14ac:dyDescent="0.35">
      <c r="B147" s="20" t="s">
        <v>31</v>
      </c>
      <c r="C147" s="25">
        <v>79.357917785644531</v>
      </c>
      <c r="D147" s="29">
        <f t="shared" si="11"/>
        <v>0.82656524249708319</v>
      </c>
      <c r="E147" s="30">
        <v>1.0104140043258667</v>
      </c>
      <c r="F147" s="33">
        <v>94.527000000000001</v>
      </c>
      <c r="G147" s="30">
        <f t="shared" si="6"/>
        <v>96.659304251794595</v>
      </c>
      <c r="H147" s="21">
        <v>97.793999999999997</v>
      </c>
      <c r="I147" s="33">
        <f t="shared" si="7"/>
        <v>3.2669999999999959</v>
      </c>
      <c r="J147" s="30">
        <f t="shared" si="8"/>
        <v>3.3406957482054072</v>
      </c>
      <c r="K147" s="21">
        <f t="shared" si="9"/>
        <v>0.96659304251794598</v>
      </c>
      <c r="L147" s="34">
        <f t="shared" si="10"/>
        <v>2.2060000000000031</v>
      </c>
    </row>
    <row r="149" spans="2:12" x14ac:dyDescent="0.3">
      <c r="B149" s="54" t="s">
        <v>43</v>
      </c>
    </row>
  </sheetData>
  <mergeCells count="2">
    <mergeCell ref="B6:B7"/>
    <mergeCell ref="B115:B116"/>
  </mergeCells>
  <phoneticPr fontId="6" type="noConversion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A_adh &amp; A_coh vs. sigma</vt:lpstr>
      <vt:lpstr>'A_adh &amp; A_coh vs. sigma'!_Ref213945107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 Dahl</dc:creator>
  <cp:lastModifiedBy>Konstantin Dahl</cp:lastModifiedBy>
  <dcterms:created xsi:type="dcterms:W3CDTF">2025-12-15T12:51:49Z</dcterms:created>
  <dcterms:modified xsi:type="dcterms:W3CDTF">2025-12-17T12:05:15Z</dcterms:modified>
</cp:coreProperties>
</file>