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823EED01-29EB-42D8-9686-CA8ECD6D9528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Sink-float separation" sheetId="1" r:id="rId1"/>
  </sheets>
  <definedNames>
    <definedName name="_Ref127195000" localSheetId="0">'Sink-float separation'!$E$13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8" i="1" l="1"/>
  <c r="L20" i="1"/>
  <c r="L22" i="1"/>
  <c r="L16" i="1"/>
  <c r="K18" i="1"/>
  <c r="K20" i="1"/>
  <c r="K22" i="1"/>
  <c r="K16" i="1"/>
  <c r="I17" i="1" l="1"/>
  <c r="I18" i="1"/>
  <c r="I19" i="1"/>
  <c r="I20" i="1"/>
  <c r="I21" i="1"/>
  <c r="I22" i="1"/>
  <c r="I23" i="1"/>
  <c r="I16" i="1"/>
  <c r="F32" i="1" l="1"/>
  <c r="H32" i="1"/>
  <c r="G32" i="1"/>
  <c r="E32" i="1"/>
  <c r="D32" i="1"/>
  <c r="E30" i="1"/>
  <c r="D30" i="1"/>
  <c r="H30" i="1"/>
  <c r="G30" i="1"/>
  <c r="F30" i="1"/>
  <c r="H29" i="1"/>
  <c r="E29" i="1"/>
  <c r="G29" i="1"/>
  <c r="F29" i="1"/>
  <c r="D29" i="1"/>
  <c r="G27" i="1"/>
  <c r="H27" i="1"/>
  <c r="D27" i="1"/>
  <c r="F27" i="1"/>
  <c r="E27" i="1"/>
  <c r="H34" i="1"/>
  <c r="G34" i="1"/>
  <c r="F34" i="1"/>
  <c r="E34" i="1"/>
  <c r="D34" i="1"/>
  <c r="F33" i="1"/>
  <c r="E33" i="1"/>
  <c r="D33" i="1"/>
  <c r="H33" i="1"/>
  <c r="G33" i="1"/>
  <c r="F31" i="1"/>
  <c r="D31" i="1"/>
  <c r="E31" i="1"/>
  <c r="H31" i="1"/>
  <c r="G31" i="1"/>
  <c r="E28" i="1"/>
  <c r="F28" i="1"/>
  <c r="D28" i="1"/>
  <c r="H28" i="1"/>
  <c r="G28" i="1"/>
</calcChain>
</file>

<file path=xl/sharedStrings.xml><?xml version="1.0" encoding="utf-8"?>
<sst xmlns="http://schemas.openxmlformats.org/spreadsheetml/2006/main" count="51" uniqueCount="26">
  <si>
    <t>Process</t>
  </si>
  <si>
    <t>A (I)</t>
  </si>
  <si>
    <t>A (II)</t>
  </si>
  <si>
    <t>B</t>
  </si>
  <si>
    <t>C</t>
  </si>
  <si>
    <t>Sink-float separation</t>
  </si>
  <si>
    <t>Values gained by manual sorting after sink-float separation.</t>
  </si>
  <si>
    <t>Product</t>
  </si>
  <si>
    <t>Float</t>
  </si>
  <si>
    <t>Sink</t>
  </si>
  <si>
    <t>Filter medium</t>
  </si>
  <si>
    <t>PU</t>
  </si>
  <si>
    <t>PP</t>
  </si>
  <si>
    <t>Glue</t>
  </si>
  <si>
    <t>Compound Filter - PU</t>
  </si>
  <si>
    <t>Sum</t>
  </si>
  <si>
    <t>Mass in g</t>
  </si>
  <si>
    <r>
      <t>Share w</t>
    </r>
    <r>
      <rPr>
        <b/>
        <vertAlign val="subscript"/>
        <sz val="11"/>
        <color theme="1"/>
        <rFont val="Calibri"/>
        <family val="2"/>
        <scheme val="minor"/>
      </rPr>
      <t>i,j</t>
    </r>
    <r>
      <rPr>
        <b/>
        <sz val="11"/>
        <color theme="1"/>
        <rFont val="Calibri"/>
        <family val="2"/>
        <scheme val="minor"/>
      </rPr>
      <t xml:space="preserve"> in %</t>
    </r>
  </si>
  <si>
    <r>
      <t>B</t>
    </r>
    <r>
      <rPr>
        <b/>
        <vertAlign val="subscript"/>
        <sz val="11"/>
        <color theme="1"/>
        <rFont val="Calibri"/>
        <family val="2"/>
        <scheme val="minor"/>
      </rPr>
      <t>c</t>
    </r>
    <r>
      <rPr>
        <b/>
        <sz val="11"/>
        <color theme="1"/>
        <rFont val="Calibri"/>
        <family val="2"/>
        <scheme val="minor"/>
      </rPr>
      <t>(PU)
in %</t>
    </r>
  </si>
  <si>
    <r>
      <t>B</t>
    </r>
    <r>
      <rPr>
        <b/>
        <vertAlign val="subscript"/>
        <sz val="11"/>
        <color theme="1"/>
        <rFont val="Calibri"/>
        <family val="2"/>
        <scheme val="minor"/>
      </rPr>
      <t>c</t>
    </r>
    <r>
      <rPr>
        <b/>
        <sz val="11"/>
        <color theme="1"/>
        <rFont val="Calibri"/>
        <family val="2"/>
        <scheme val="minor"/>
      </rPr>
      <t>(PP)
in %</t>
    </r>
  </si>
  <si>
    <t>with</t>
  </si>
  <si>
    <t>mass of the component (PU or PP) in the respective product (float or sink)</t>
  </si>
  <si>
    <t>mass of the component (PU or PP) in both products (float + sink)</t>
  </si>
  <si>
    <r>
      <t>m</t>
    </r>
    <r>
      <rPr>
        <vertAlign val="subscript"/>
        <sz val="11"/>
        <color theme="1"/>
        <rFont val="Calibri"/>
        <family val="2"/>
        <scheme val="minor"/>
      </rPr>
      <t>c,i</t>
    </r>
  </si>
  <si>
    <r>
      <t>m</t>
    </r>
    <r>
      <rPr>
        <vertAlign val="subscript"/>
        <sz val="11"/>
        <color theme="1"/>
        <rFont val="Calibri"/>
        <family val="2"/>
        <scheme val="minor"/>
      </rPr>
      <t>i,ges</t>
    </r>
  </si>
  <si>
    <t>Material flow balance is calculated by: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</si>
</sst>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Font="1"/>
    <xf numFmtId="164" fontId="0" fillId="0" borderId="10" xfId="0" applyNumberFormat="1" applyFont="1" applyBorder="1" applyAlignment="1">
      <alignment horizontal="center"/>
    </xf>
    <xf numFmtId="164" fontId="0" fillId="0" borderId="4" xfId="0" applyNumberFormat="1" applyFont="1" applyBorder="1" applyAlignment="1">
      <alignment horizontal="center"/>
    </xf>
    <xf numFmtId="164" fontId="0" fillId="0" borderId="11" xfId="0" applyNumberFormat="1" applyFont="1" applyBorder="1" applyAlignment="1">
      <alignment horizontal="center"/>
    </xf>
    <xf numFmtId="164" fontId="0" fillId="0" borderId="7" xfId="0" applyNumberFormat="1" applyFont="1" applyBorder="1" applyAlignment="1">
      <alignment horizontal="center"/>
    </xf>
    <xf numFmtId="164" fontId="0" fillId="0" borderId="8" xfId="0" applyNumberFormat="1" applyFont="1" applyBorder="1" applyAlignment="1">
      <alignment horizontal="center"/>
    </xf>
    <xf numFmtId="164" fontId="0" fillId="0" borderId="9" xfId="0" applyNumberFormat="1" applyFont="1" applyBorder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64" fontId="0" fillId="0" borderId="22" xfId="0" applyNumberFormat="1" applyFont="1" applyBorder="1" applyAlignment="1">
      <alignment horizontal="center"/>
    </xf>
    <xf numFmtId="164" fontId="0" fillId="0" borderId="23" xfId="0" applyNumberFormat="1" applyFont="1" applyBorder="1" applyAlignment="1">
      <alignment horizontal="center"/>
    </xf>
    <xf numFmtId="164" fontId="0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64" fontId="0" fillId="0" borderId="0" xfId="0" applyNumberFormat="1" applyFont="1" applyBorder="1" applyAlignment="1">
      <alignment horizontal="center"/>
    </xf>
    <xf numFmtId="2" fontId="0" fillId="0" borderId="22" xfId="0" applyNumberFormat="1" applyFont="1" applyBorder="1" applyAlignment="1">
      <alignment horizontal="center"/>
    </xf>
    <xf numFmtId="2" fontId="0" fillId="0" borderId="23" xfId="0" applyNumberFormat="1" applyFont="1" applyBorder="1" applyAlignment="1">
      <alignment horizontal="center"/>
    </xf>
    <xf numFmtId="2" fontId="0" fillId="0" borderId="24" xfId="0" applyNumberFormat="1" applyFont="1" applyBorder="1" applyAlignment="1">
      <alignment horizontal="center"/>
    </xf>
    <xf numFmtId="2" fontId="0" fillId="0" borderId="10" xfId="0" applyNumberFormat="1" applyFont="1" applyBorder="1" applyAlignment="1">
      <alignment horizontal="center"/>
    </xf>
    <xf numFmtId="2" fontId="0" fillId="0" borderId="4" xfId="0" applyNumberFormat="1" applyFont="1" applyBorder="1" applyAlignment="1">
      <alignment horizontal="center"/>
    </xf>
    <xf numFmtId="2" fontId="0" fillId="0" borderId="11" xfId="0" applyNumberFormat="1" applyFont="1" applyBorder="1" applyAlignment="1">
      <alignment horizontal="center"/>
    </xf>
    <xf numFmtId="2" fontId="0" fillId="0" borderId="7" xfId="0" applyNumberFormat="1" applyFont="1" applyBorder="1" applyAlignment="1">
      <alignment horizontal="center"/>
    </xf>
    <xf numFmtId="2" fontId="0" fillId="0" borderId="8" xfId="0" applyNumberFormat="1" applyFont="1" applyBorder="1" applyAlignment="1">
      <alignment horizontal="center"/>
    </xf>
    <xf numFmtId="2" fontId="0" fillId="0" borderId="9" xfId="0" applyNumberFormat="1" applyFont="1" applyBorder="1" applyAlignment="1">
      <alignment horizontal="center"/>
    </xf>
    <xf numFmtId="0" fontId="1" fillId="0" borderId="2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0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0" borderId="7" xfId="0" applyNumberFormat="1" applyFont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'Sink-float separation'!$F$25</c:f>
              <c:strCache>
                <c:ptCount val="1"/>
                <c:pt idx="0">
                  <c:v>Glue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'Sink-float separation'!$C$27:$C$34</c:f>
              <c:strCache>
                <c:ptCount val="8"/>
                <c:pt idx="0">
                  <c:v>Float</c:v>
                </c:pt>
                <c:pt idx="1">
                  <c:v>Sink</c:v>
                </c:pt>
                <c:pt idx="2">
                  <c:v>Float</c:v>
                </c:pt>
                <c:pt idx="3">
                  <c:v>Sink</c:v>
                </c:pt>
                <c:pt idx="4">
                  <c:v>Float</c:v>
                </c:pt>
                <c:pt idx="5">
                  <c:v>Sink</c:v>
                </c:pt>
                <c:pt idx="6">
                  <c:v>Float</c:v>
                </c:pt>
                <c:pt idx="7">
                  <c:v>Sink</c:v>
                </c:pt>
              </c:strCache>
            </c:strRef>
          </c:cat>
          <c:val>
            <c:numRef>
              <c:f>'Sink-float separation'!$F$27:$F$34</c:f>
              <c:numCache>
                <c:formatCode>0.0</c:formatCode>
                <c:ptCount val="8"/>
                <c:pt idx="0">
                  <c:v>0</c:v>
                </c:pt>
                <c:pt idx="1">
                  <c:v>5.7395143487858711</c:v>
                </c:pt>
                <c:pt idx="2">
                  <c:v>1.9747899159663864</c:v>
                </c:pt>
                <c:pt idx="3">
                  <c:v>21.44927536231884</c:v>
                </c:pt>
                <c:pt idx="4">
                  <c:v>1.4628760695556167</c:v>
                </c:pt>
                <c:pt idx="5">
                  <c:v>8.8730812429801578</c:v>
                </c:pt>
                <c:pt idx="6">
                  <c:v>1.5502183406113534</c:v>
                </c:pt>
                <c:pt idx="7">
                  <c:v>7.4061074061074068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F9-4A46-B208-E0EBB6B07CCB}"/>
            </c:ext>
          </c:extLst>
        </c:ser>
        <c:ser>
          <c:idx val="1"/>
          <c:order val="1"/>
          <c:tx>
            <c:strRef>
              <c:f>'Sink-float separation'!$G$25</c:f>
              <c:strCache>
                <c:ptCount val="1"/>
                <c:pt idx="0">
                  <c:v>Filter medium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'Sink-float separation'!$C$27:$C$34</c:f>
              <c:strCache>
                <c:ptCount val="8"/>
                <c:pt idx="0">
                  <c:v>Float</c:v>
                </c:pt>
                <c:pt idx="1">
                  <c:v>Sink</c:v>
                </c:pt>
                <c:pt idx="2">
                  <c:v>Float</c:v>
                </c:pt>
                <c:pt idx="3">
                  <c:v>Sink</c:v>
                </c:pt>
                <c:pt idx="4">
                  <c:v>Float</c:v>
                </c:pt>
                <c:pt idx="5">
                  <c:v>Sink</c:v>
                </c:pt>
                <c:pt idx="6">
                  <c:v>Float</c:v>
                </c:pt>
                <c:pt idx="7">
                  <c:v>Sink</c:v>
                </c:pt>
              </c:strCache>
            </c:strRef>
          </c:cat>
          <c:val>
            <c:numRef>
              <c:f>'Sink-float separation'!$G$27:$G$34</c:f>
              <c:numCache>
                <c:formatCode>0.0</c:formatCode>
                <c:ptCount val="8"/>
                <c:pt idx="0">
                  <c:v>0</c:v>
                </c:pt>
                <c:pt idx="1">
                  <c:v>5.1214128035320075</c:v>
                </c:pt>
                <c:pt idx="2">
                  <c:v>2.9411764705882351</c:v>
                </c:pt>
                <c:pt idx="3">
                  <c:v>1.1594202898550725</c:v>
                </c:pt>
                <c:pt idx="4">
                  <c:v>2.6221363510902562</c:v>
                </c:pt>
                <c:pt idx="5">
                  <c:v>3.2572070385623362</c:v>
                </c:pt>
                <c:pt idx="6">
                  <c:v>3.8864628820960694</c:v>
                </c:pt>
                <c:pt idx="7">
                  <c:v>6.5286065286065291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F9-4A46-B208-E0EBB6B07CCB}"/>
            </c:ext>
          </c:extLst>
        </c:ser>
        <c:ser>
          <c:idx val="2"/>
          <c:order val="2"/>
          <c:tx>
            <c:strRef>
              <c:f>'Sink-float separation'!$H$25</c:f>
              <c:strCache>
                <c:ptCount val="1"/>
                <c:pt idx="0">
                  <c:v>Compound Filter - PU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'Sink-float separation'!$C$27:$C$34</c:f>
              <c:strCache>
                <c:ptCount val="8"/>
                <c:pt idx="0">
                  <c:v>Float</c:v>
                </c:pt>
                <c:pt idx="1">
                  <c:v>Sink</c:v>
                </c:pt>
                <c:pt idx="2">
                  <c:v>Float</c:v>
                </c:pt>
                <c:pt idx="3">
                  <c:v>Sink</c:v>
                </c:pt>
                <c:pt idx="4">
                  <c:v>Float</c:v>
                </c:pt>
                <c:pt idx="5">
                  <c:v>Sink</c:v>
                </c:pt>
                <c:pt idx="6">
                  <c:v>Float</c:v>
                </c:pt>
                <c:pt idx="7">
                  <c:v>Sink</c:v>
                </c:pt>
              </c:strCache>
            </c:strRef>
          </c:cat>
          <c:val>
            <c:numRef>
              <c:f>'Sink-float separation'!$H$27:$H$34</c:f>
              <c:numCache>
                <c:formatCode>0.0</c:formatCode>
                <c:ptCount val="8"/>
                <c:pt idx="0">
                  <c:v>17.219787100814028</c:v>
                </c:pt>
                <c:pt idx="1">
                  <c:v>0</c:v>
                </c:pt>
                <c:pt idx="2">
                  <c:v>15.168067226890756</c:v>
                </c:pt>
                <c:pt idx="3">
                  <c:v>0</c:v>
                </c:pt>
                <c:pt idx="4">
                  <c:v>3.0361578802097706</c:v>
                </c:pt>
                <c:pt idx="5">
                  <c:v>0.6739049045301384</c:v>
                </c:pt>
                <c:pt idx="6">
                  <c:v>15.960698689956329</c:v>
                </c:pt>
                <c:pt idx="7">
                  <c:v>0.17550017550017552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F9-4A46-B208-E0EBB6B07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0054911"/>
        <c:axId val="170055743"/>
      </c:barChart>
      <c:catAx>
        <c:axId val="1700549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</a:t>
                </a:r>
                <a:r>
                  <a:rPr lang="en-US" baseline="0"/>
                  <a:t> (I)</a:t>
                </a:r>
                <a:r>
                  <a:rPr lang="en-US"/>
                  <a:t>                              A (II)                             B (I)                               C (I)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0055743"/>
        <c:crosses val="autoZero"/>
        <c:auto val="1"/>
        <c:lblAlgn val="ctr"/>
        <c:lblOffset val="100"/>
        <c:noMultiLvlLbl val="0"/>
      </c:catAx>
      <c:valAx>
        <c:axId val="17005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Mass distribution w</a:t>
                </a:r>
                <a:r>
                  <a:rPr lang="de-DE" baseline="-25000"/>
                  <a:t>i,j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0054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8</xdr:col>
      <xdr:colOff>0</xdr:colOff>
      <xdr:row>53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C26AF45-BE1A-4E0D-A808-F8897C7851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387350</xdr:colOff>
      <xdr:row>6</xdr:row>
      <xdr:rowOff>69850</xdr:rowOff>
    </xdr:from>
    <xdr:to>
      <xdr:col>4</xdr:col>
      <xdr:colOff>774700</xdr:colOff>
      <xdr:row>8</xdr:row>
      <xdr:rowOff>50800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04B1AB9-F01A-43BC-91A7-3E6F5F04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9550" y="1257300"/>
          <a:ext cx="1263650" cy="34925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34"/>
  <sheetViews>
    <sheetView tabSelected="1" topLeftCell="A25" workbookViewId="0">
      <selection activeCell="O51" sqref="O51"/>
    </sheetView>
  </sheetViews>
  <sheetFormatPr baseColWidth="10" defaultColWidth="8.85546875" defaultRowHeight="15" x14ac:dyDescent="0.25"/>
  <cols>
    <col min="1" max="1" width="8.85546875" style="1"/>
    <col min="2" max="9" width="12.7109375" style="1" customWidth="1"/>
    <col min="10" max="16384" width="8.85546875" style="1"/>
  </cols>
  <sheetData>
    <row r="1" spans="2:12" ht="15.75" thickBot="1" x14ac:dyDescent="0.3"/>
    <row r="2" spans="2:12" ht="20.45" customHeight="1" thickBot="1" x14ac:dyDescent="0.3">
      <c r="B2" s="41" t="s">
        <v>5</v>
      </c>
      <c r="C2" s="42"/>
      <c r="D2" s="42"/>
      <c r="E2" s="42"/>
      <c r="F2" s="42"/>
      <c r="G2" s="42"/>
      <c r="H2" s="42"/>
      <c r="I2" s="42"/>
      <c r="J2" s="42"/>
      <c r="K2" s="42"/>
      <c r="L2" s="43"/>
    </row>
    <row r="4" spans="2:12" ht="14.45" customHeight="1" x14ac:dyDescent="0.25">
      <c r="B4" s="44" t="s">
        <v>6</v>
      </c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2:12" x14ac:dyDescent="0.25">
      <c r="B5" s="8"/>
      <c r="C5" s="8"/>
      <c r="D5" s="8"/>
      <c r="E5" s="8"/>
      <c r="F5" s="8"/>
      <c r="G5" s="8"/>
      <c r="H5" s="8"/>
      <c r="I5" s="8"/>
    </row>
    <row r="6" spans="2:12" x14ac:dyDescent="0.25">
      <c r="B6" s="1" t="s">
        <v>25</v>
      </c>
    </row>
    <row r="7" spans="2:12" x14ac:dyDescent="0.25">
      <c r="D7"/>
    </row>
    <row r="10" spans="2:12" ht="18" x14ac:dyDescent="0.35">
      <c r="B10" s="1" t="s">
        <v>20</v>
      </c>
      <c r="C10" s="1" t="s">
        <v>23</v>
      </c>
      <c r="D10" s="1" t="s">
        <v>21</v>
      </c>
    </row>
    <row r="11" spans="2:12" ht="18" x14ac:dyDescent="0.35">
      <c r="C11" s="1" t="s">
        <v>24</v>
      </c>
      <c r="D11" s="1" t="s">
        <v>22</v>
      </c>
    </row>
    <row r="13" spans="2:12" ht="14.45" customHeight="1" thickBot="1" x14ac:dyDescent="0.3">
      <c r="D13" s="10"/>
      <c r="E13" s="11"/>
      <c r="F13" s="11"/>
    </row>
    <row r="14" spans="2:12" ht="30.6" customHeight="1" thickBot="1" x14ac:dyDescent="0.3">
      <c r="D14" s="13" t="s">
        <v>11</v>
      </c>
      <c r="E14" s="14" t="s">
        <v>12</v>
      </c>
      <c r="F14" s="15" t="s">
        <v>13</v>
      </c>
      <c r="G14" s="15" t="s">
        <v>10</v>
      </c>
      <c r="H14" s="15" t="s">
        <v>14</v>
      </c>
      <c r="I14" s="16" t="s">
        <v>15</v>
      </c>
      <c r="K14" s="37" t="s">
        <v>18</v>
      </c>
      <c r="L14" s="39" t="s">
        <v>19</v>
      </c>
    </row>
    <row r="15" spans="2:12" s="9" customFormat="1" ht="15.75" thickBot="1" x14ac:dyDescent="0.3">
      <c r="B15" s="17" t="s">
        <v>0</v>
      </c>
      <c r="C15" s="21" t="s">
        <v>7</v>
      </c>
      <c r="D15" s="58" t="s">
        <v>16</v>
      </c>
      <c r="E15" s="59"/>
      <c r="F15" s="59"/>
      <c r="G15" s="59"/>
      <c r="H15" s="59"/>
      <c r="I15" s="60"/>
      <c r="K15" s="38"/>
      <c r="L15" s="40"/>
    </row>
    <row r="16" spans="2:12" x14ac:dyDescent="0.25">
      <c r="B16" s="61" t="s">
        <v>1</v>
      </c>
      <c r="C16" s="22" t="s">
        <v>8</v>
      </c>
      <c r="D16" s="28">
        <v>13.22</v>
      </c>
      <c r="E16" s="29">
        <v>0</v>
      </c>
      <c r="F16" s="29">
        <v>0</v>
      </c>
      <c r="G16" s="29">
        <v>0</v>
      </c>
      <c r="H16" s="29">
        <v>2.75</v>
      </c>
      <c r="I16" s="30">
        <f>SUM(D16:H16)</f>
        <v>15.97</v>
      </c>
      <c r="K16" s="52">
        <f>D16/(D16+D17)*100</f>
        <v>100</v>
      </c>
      <c r="L16" s="54">
        <f>E17/(E16+E17)*100</f>
        <v>100</v>
      </c>
    </row>
    <row r="17" spans="2:12" x14ac:dyDescent="0.25">
      <c r="B17" s="46"/>
      <c r="C17" s="12" t="s">
        <v>9</v>
      </c>
      <c r="D17" s="31">
        <v>0</v>
      </c>
      <c r="E17" s="32">
        <v>20.190000000000001</v>
      </c>
      <c r="F17" s="32">
        <v>1.3</v>
      </c>
      <c r="G17" s="32">
        <v>1.1599999999999999</v>
      </c>
      <c r="H17" s="32">
        <v>0</v>
      </c>
      <c r="I17" s="33">
        <f t="shared" ref="I17:I23" si="0">SUM(D17:H17)</f>
        <v>22.650000000000002</v>
      </c>
      <c r="K17" s="53"/>
      <c r="L17" s="55"/>
    </row>
    <row r="18" spans="2:12" x14ac:dyDescent="0.25">
      <c r="B18" s="45" t="s">
        <v>2</v>
      </c>
      <c r="C18" s="12" t="s">
        <v>8</v>
      </c>
      <c r="D18" s="31">
        <v>19.010000000000002</v>
      </c>
      <c r="E18" s="32">
        <v>0.01</v>
      </c>
      <c r="F18" s="32">
        <v>0.47</v>
      </c>
      <c r="G18" s="32">
        <v>0.7</v>
      </c>
      <c r="H18" s="32">
        <v>3.61</v>
      </c>
      <c r="I18" s="33">
        <f t="shared" si="0"/>
        <v>23.8</v>
      </c>
      <c r="K18" s="53">
        <f t="shared" ref="K18" si="1">D18/(D18+D19)*100</f>
        <v>100</v>
      </c>
      <c r="L18" s="55">
        <f t="shared" ref="L18" si="2">E19/(E18+E19)*100</f>
        <v>99.813084112149539</v>
      </c>
    </row>
    <row r="19" spans="2:12" x14ac:dyDescent="0.25">
      <c r="B19" s="46"/>
      <c r="C19" s="12" t="s">
        <v>9</v>
      </c>
      <c r="D19" s="31">
        <v>0</v>
      </c>
      <c r="E19" s="32">
        <v>5.34</v>
      </c>
      <c r="F19" s="32">
        <v>1.48</v>
      </c>
      <c r="G19" s="32">
        <v>0.08</v>
      </c>
      <c r="H19" s="32">
        <v>0</v>
      </c>
      <c r="I19" s="33">
        <f t="shared" si="0"/>
        <v>6.9</v>
      </c>
      <c r="K19" s="53"/>
      <c r="L19" s="55"/>
    </row>
    <row r="20" spans="2:12" x14ac:dyDescent="0.25">
      <c r="B20" s="45" t="s">
        <v>3</v>
      </c>
      <c r="C20" s="12" t="s">
        <v>8</v>
      </c>
      <c r="D20" s="31">
        <v>33.58</v>
      </c>
      <c r="E20" s="32">
        <v>7.0000000000000007E-2</v>
      </c>
      <c r="F20" s="32">
        <v>0.53</v>
      </c>
      <c r="G20" s="32">
        <v>0.95</v>
      </c>
      <c r="H20" s="32">
        <v>1.1000000000000001</v>
      </c>
      <c r="I20" s="33">
        <f t="shared" si="0"/>
        <v>36.230000000000004</v>
      </c>
      <c r="K20" s="53">
        <f t="shared" ref="K20" si="3">D20/(D20+D21)*100</f>
        <v>100</v>
      </c>
      <c r="L20" s="55">
        <f t="shared" ref="L20" si="4">E21/(E20+E21)*100</f>
        <v>99.700342465753423</v>
      </c>
    </row>
    <row r="21" spans="2:12" x14ac:dyDescent="0.25">
      <c r="B21" s="46"/>
      <c r="C21" s="12" t="s">
        <v>9</v>
      </c>
      <c r="D21" s="31">
        <v>0</v>
      </c>
      <c r="E21" s="32">
        <v>23.29</v>
      </c>
      <c r="F21" s="32">
        <v>2.37</v>
      </c>
      <c r="G21" s="32">
        <v>0.87</v>
      </c>
      <c r="H21" s="32">
        <v>0.18</v>
      </c>
      <c r="I21" s="33">
        <f t="shared" si="0"/>
        <v>26.71</v>
      </c>
      <c r="K21" s="53"/>
      <c r="L21" s="55"/>
    </row>
    <row r="22" spans="2:12" x14ac:dyDescent="0.25">
      <c r="B22" s="47" t="s">
        <v>4</v>
      </c>
      <c r="C22" s="23" t="s">
        <v>8</v>
      </c>
      <c r="D22" s="31">
        <v>35.979999999999997</v>
      </c>
      <c r="E22" s="32">
        <v>0.02</v>
      </c>
      <c r="F22" s="32">
        <v>0.71</v>
      </c>
      <c r="G22" s="32">
        <v>1.78</v>
      </c>
      <c r="H22" s="32">
        <v>7.31</v>
      </c>
      <c r="I22" s="33">
        <f t="shared" si="0"/>
        <v>45.800000000000004</v>
      </c>
      <c r="K22" s="53">
        <f t="shared" ref="K22" si="5">D22/(D22+D23)*100</f>
        <v>100</v>
      </c>
      <c r="L22" s="55">
        <f t="shared" ref="L22" si="6">E23/(E22+E23)*100</f>
        <v>99.918334013883211</v>
      </c>
    </row>
    <row r="23" spans="2:12" ht="15.75" thickBot="1" x14ac:dyDescent="0.3">
      <c r="B23" s="48"/>
      <c r="C23" s="24" t="s">
        <v>9</v>
      </c>
      <c r="D23" s="34">
        <v>0</v>
      </c>
      <c r="E23" s="35">
        <v>24.47</v>
      </c>
      <c r="F23" s="35">
        <v>2.11</v>
      </c>
      <c r="G23" s="35">
        <v>1.8599999999999999</v>
      </c>
      <c r="H23" s="35">
        <v>0.05</v>
      </c>
      <c r="I23" s="36">
        <f t="shared" si="0"/>
        <v>28.49</v>
      </c>
      <c r="K23" s="56"/>
      <c r="L23" s="57"/>
    </row>
    <row r="24" spans="2:12" ht="15.75" thickBot="1" x14ac:dyDescent="0.3"/>
    <row r="25" spans="2:12" ht="30.75" thickBot="1" x14ac:dyDescent="0.3">
      <c r="D25" s="13" t="s">
        <v>11</v>
      </c>
      <c r="E25" s="14" t="s">
        <v>12</v>
      </c>
      <c r="F25" s="15" t="s">
        <v>13</v>
      </c>
      <c r="G25" s="15" t="s">
        <v>10</v>
      </c>
      <c r="H25" s="16" t="s">
        <v>14</v>
      </c>
      <c r="I25" s="25"/>
    </row>
    <row r="26" spans="2:12" ht="18.75" thickBot="1" x14ac:dyDescent="0.4">
      <c r="B26" s="17" t="s">
        <v>0</v>
      </c>
      <c r="C26" s="21" t="s">
        <v>7</v>
      </c>
      <c r="D26" s="49" t="s">
        <v>17</v>
      </c>
      <c r="E26" s="50"/>
      <c r="F26" s="50"/>
      <c r="G26" s="50"/>
      <c r="H26" s="51"/>
      <c r="I26" s="26"/>
    </row>
    <row r="27" spans="2:12" x14ac:dyDescent="0.25">
      <c r="B27" s="61" t="s">
        <v>1</v>
      </c>
      <c r="C27" s="22" t="s">
        <v>8</v>
      </c>
      <c r="D27" s="18">
        <f>D16/$I16*100</f>
        <v>82.780212899185983</v>
      </c>
      <c r="E27" s="19">
        <f t="shared" ref="E27:H27" si="7">E16/$I16*100</f>
        <v>0</v>
      </c>
      <c r="F27" s="19">
        <f t="shared" si="7"/>
        <v>0</v>
      </c>
      <c r="G27" s="19">
        <f t="shared" si="7"/>
        <v>0</v>
      </c>
      <c r="H27" s="20">
        <f t="shared" si="7"/>
        <v>17.219787100814028</v>
      </c>
      <c r="I27" s="27"/>
    </row>
    <row r="28" spans="2:12" x14ac:dyDescent="0.25">
      <c r="B28" s="46"/>
      <c r="C28" s="12" t="s">
        <v>9</v>
      </c>
      <c r="D28" s="2">
        <f t="shared" ref="D28:H28" si="8">D17/$I17*100</f>
        <v>0</v>
      </c>
      <c r="E28" s="3">
        <f t="shared" si="8"/>
        <v>89.139072847682115</v>
      </c>
      <c r="F28" s="3">
        <f t="shared" si="8"/>
        <v>5.7395143487858711</v>
      </c>
      <c r="G28" s="3">
        <f t="shared" si="8"/>
        <v>5.1214128035320075</v>
      </c>
      <c r="H28" s="4">
        <f t="shared" si="8"/>
        <v>0</v>
      </c>
      <c r="I28" s="27"/>
    </row>
    <row r="29" spans="2:12" x14ac:dyDescent="0.25">
      <c r="B29" s="45" t="s">
        <v>2</v>
      </c>
      <c r="C29" s="12" t="s">
        <v>8</v>
      </c>
      <c r="D29" s="2">
        <f t="shared" ref="D29:H29" si="9">D18/$I18*100</f>
        <v>79.873949579831944</v>
      </c>
      <c r="E29" s="3">
        <f t="shared" si="9"/>
        <v>4.2016806722689072E-2</v>
      </c>
      <c r="F29" s="3">
        <f t="shared" si="9"/>
        <v>1.9747899159663864</v>
      </c>
      <c r="G29" s="3">
        <f t="shared" si="9"/>
        <v>2.9411764705882351</v>
      </c>
      <c r="H29" s="4">
        <f t="shared" si="9"/>
        <v>15.168067226890756</v>
      </c>
      <c r="I29" s="27"/>
    </row>
    <row r="30" spans="2:12" x14ac:dyDescent="0.25">
      <c r="B30" s="46"/>
      <c r="C30" s="12" t="s">
        <v>9</v>
      </c>
      <c r="D30" s="2">
        <f t="shared" ref="D30:H30" si="10">D19/$I19*100</f>
        <v>0</v>
      </c>
      <c r="E30" s="3">
        <f t="shared" si="10"/>
        <v>77.391304347826079</v>
      </c>
      <c r="F30" s="3">
        <f t="shared" si="10"/>
        <v>21.44927536231884</v>
      </c>
      <c r="G30" s="3">
        <f t="shared" si="10"/>
        <v>1.1594202898550725</v>
      </c>
      <c r="H30" s="4">
        <f t="shared" si="10"/>
        <v>0</v>
      </c>
      <c r="I30" s="27"/>
    </row>
    <row r="31" spans="2:12" x14ac:dyDescent="0.25">
      <c r="B31" s="45" t="s">
        <v>3</v>
      </c>
      <c r="C31" s="12" t="s">
        <v>8</v>
      </c>
      <c r="D31" s="2">
        <f t="shared" ref="D31:H31" si="11">D20/$I20*100</f>
        <v>92.685619652221902</v>
      </c>
      <c r="E31" s="3">
        <f t="shared" si="11"/>
        <v>0.19321004692243995</v>
      </c>
      <c r="F31" s="3">
        <f t="shared" si="11"/>
        <v>1.4628760695556167</v>
      </c>
      <c r="G31" s="3">
        <f t="shared" si="11"/>
        <v>2.6221363510902562</v>
      </c>
      <c r="H31" s="4">
        <f t="shared" si="11"/>
        <v>3.0361578802097706</v>
      </c>
      <c r="I31" s="27"/>
    </row>
    <row r="32" spans="2:12" x14ac:dyDescent="0.25">
      <c r="B32" s="46"/>
      <c r="C32" s="12" t="s">
        <v>9</v>
      </c>
      <c r="D32" s="2">
        <f t="shared" ref="D32:H32" si="12">D21/$I21*100</f>
        <v>0</v>
      </c>
      <c r="E32" s="3">
        <f t="shared" si="12"/>
        <v>87.195806813927362</v>
      </c>
      <c r="F32" s="3">
        <f t="shared" si="12"/>
        <v>8.8730812429801578</v>
      </c>
      <c r="G32" s="3">
        <f t="shared" si="12"/>
        <v>3.2572070385623362</v>
      </c>
      <c r="H32" s="4">
        <f t="shared" si="12"/>
        <v>0.6739049045301384</v>
      </c>
      <c r="I32" s="27"/>
    </row>
    <row r="33" spans="2:9" x14ac:dyDescent="0.25">
      <c r="B33" s="47" t="s">
        <v>4</v>
      </c>
      <c r="C33" s="23" t="s">
        <v>8</v>
      </c>
      <c r="D33" s="2">
        <f t="shared" ref="D33:H33" si="13">D22/$I22*100</f>
        <v>78.558951965065489</v>
      </c>
      <c r="E33" s="3">
        <f t="shared" si="13"/>
        <v>4.3668122270742356E-2</v>
      </c>
      <c r="F33" s="3">
        <f t="shared" si="13"/>
        <v>1.5502183406113534</v>
      </c>
      <c r="G33" s="3">
        <f t="shared" si="13"/>
        <v>3.8864628820960694</v>
      </c>
      <c r="H33" s="4">
        <f t="shared" si="13"/>
        <v>15.960698689956329</v>
      </c>
      <c r="I33" s="27"/>
    </row>
    <row r="34" spans="2:9" ht="15.75" thickBot="1" x14ac:dyDescent="0.3">
      <c r="B34" s="48"/>
      <c r="C34" s="24" t="s">
        <v>9</v>
      </c>
      <c r="D34" s="5">
        <f t="shared" ref="D34:H34" si="14">D23/$I23*100</f>
        <v>0</v>
      </c>
      <c r="E34" s="6">
        <f t="shared" si="14"/>
        <v>85.889785889785884</v>
      </c>
      <c r="F34" s="6">
        <f t="shared" si="14"/>
        <v>7.4061074061074068</v>
      </c>
      <c r="G34" s="6">
        <f t="shared" si="14"/>
        <v>6.5286065286065291</v>
      </c>
      <c r="H34" s="7">
        <f t="shared" si="14"/>
        <v>0.17550017550017552</v>
      </c>
      <c r="I34" s="27"/>
    </row>
  </sheetData>
  <mergeCells count="22">
    <mergeCell ref="B33:B34"/>
    <mergeCell ref="D26:H26"/>
    <mergeCell ref="K16:K17"/>
    <mergeCell ref="L16:L17"/>
    <mergeCell ref="K18:K19"/>
    <mergeCell ref="L18:L19"/>
    <mergeCell ref="K20:K21"/>
    <mergeCell ref="L20:L21"/>
    <mergeCell ref="K22:K23"/>
    <mergeCell ref="L22:L23"/>
    <mergeCell ref="B22:B23"/>
    <mergeCell ref="B27:B28"/>
    <mergeCell ref="B29:B30"/>
    <mergeCell ref="B16:B17"/>
    <mergeCell ref="B18:B19"/>
    <mergeCell ref="B20:B21"/>
    <mergeCell ref="K14:K15"/>
    <mergeCell ref="L14:L15"/>
    <mergeCell ref="B2:L2"/>
    <mergeCell ref="B4:L4"/>
    <mergeCell ref="B31:B32"/>
    <mergeCell ref="D15:I1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Sink-float separation</vt:lpstr>
      <vt:lpstr>'Sink-float separation'!_Ref127195000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2023-08-10T09:14:23Z</dcterms:modified>
</cp:coreProperties>
</file>