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- PRIMO MANOSCRITTO\SUPPLEMENTARY MATERIAL\"/>
    </mc:Choice>
  </mc:AlternateContent>
  <xr:revisionPtr revIDLastSave="0" documentId="13_ncr:1_{72A9CF87-A6E3-40D5-8FF6-321D66BA085D}" xr6:coauthVersionLast="47" xr6:coauthVersionMax="47" xr10:uidLastSave="{00000000-0000-0000-0000-000000000000}"/>
  <bookViews>
    <workbookView xWindow="28680" yWindow="-5040" windowWidth="29040" windowHeight="15720" xr2:uid="{A940AB7D-5082-4E86-9432-1B4F24DD21FF}"/>
  </bookViews>
  <sheets>
    <sheet name="Centrifuge Force Ramp Variation" sheetId="1" r:id="rId1"/>
  </sheets>
  <definedNames>
    <definedName name="_Ref213945029" localSheetId="0">'Centrifuge Force Ramp Variation'!$B$2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4" i="1" l="1"/>
  <c r="K34" i="1"/>
  <c r="N34" i="1" s="1"/>
  <c r="H34" i="1"/>
  <c r="G34" i="1"/>
  <c r="J34" i="1" s="1"/>
  <c r="D34" i="1"/>
  <c r="F34" i="1" s="1"/>
  <c r="L25" i="1"/>
  <c r="K25" i="1"/>
  <c r="N25" i="1" s="1"/>
  <c r="H25" i="1"/>
  <c r="G25" i="1"/>
  <c r="J25" i="1" s="1"/>
  <c r="D25" i="1"/>
  <c r="F25" i="1" s="1"/>
  <c r="L16" i="1"/>
  <c r="K16" i="1"/>
  <c r="N16" i="1" s="1"/>
  <c r="H16" i="1"/>
  <c r="G16" i="1"/>
  <c r="J16" i="1" s="1"/>
  <c r="D16" i="1"/>
  <c r="E16" i="1" s="1"/>
  <c r="I34" i="1" l="1"/>
  <c r="F16" i="1"/>
  <c r="I16" i="1"/>
  <c r="E25" i="1"/>
  <c r="M34" i="1"/>
  <c r="M16" i="1"/>
  <c r="I25" i="1"/>
  <c r="M25" i="1"/>
  <c r="E34" i="1"/>
</calcChain>
</file>

<file path=xl/sharedStrings.xml><?xml version="1.0" encoding="utf-8"?>
<sst xmlns="http://schemas.openxmlformats.org/spreadsheetml/2006/main" count="56" uniqueCount="49">
  <si>
    <t>Sample</t>
  </si>
  <si>
    <t>Min. Val.</t>
  </si>
  <si>
    <t>Max. Val.</t>
  </si>
  <si>
    <t>Std. Dev.</t>
  </si>
  <si>
    <t>1N/s-K1</t>
  </si>
  <si>
    <t>1N/s-K5</t>
  </si>
  <si>
    <t>1N/s-K3</t>
  </si>
  <si>
    <t>1N/s-K7</t>
  </si>
  <si>
    <t>1N/s-K2</t>
  </si>
  <si>
    <t>1N/s-K6</t>
  </si>
  <si>
    <t>1N/s-K4</t>
  </si>
  <si>
    <t>1N/s-K8</t>
  </si>
  <si>
    <t>1N/s</t>
  </si>
  <si>
    <t>5N/s</t>
  </si>
  <si>
    <t>10N/s-K1</t>
  </si>
  <si>
    <t>10N/s-K5</t>
  </si>
  <si>
    <t>10N/s-K3</t>
  </si>
  <si>
    <t>10N/s-K7</t>
  </si>
  <si>
    <t>10N/s-K2</t>
  </si>
  <si>
    <t>10N/s-K6</t>
  </si>
  <si>
    <t>10N/s-K4</t>
  </si>
  <si>
    <t>10N/s-K8</t>
  </si>
  <si>
    <t>Specimen had too much resin on the upper side - small area was not ruptured correctly; Discard</t>
  </si>
  <si>
    <t>10N/s</t>
  </si>
  <si>
    <t>20h-K1</t>
  </si>
  <si>
    <t>20h-K5</t>
  </si>
  <si>
    <t>20h-K3</t>
  </si>
  <si>
    <t>20h-K7</t>
  </si>
  <si>
    <t>20h-K2</t>
  </si>
  <si>
    <t>20h-K6</t>
  </si>
  <si>
    <t>20h-K4</t>
  </si>
  <si>
    <t>20h-K8</t>
  </si>
  <si>
    <t>Force Ramp Rate</t>
  </si>
  <si>
    <t>in N/s</t>
  </si>
  <si>
    <t>Centrifugal Force</t>
  </si>
  <si>
    <t>in N</t>
  </si>
  <si>
    <t>in -N</t>
  </si>
  <si>
    <t>in +N</t>
  </si>
  <si>
    <t>in MPa</t>
  </si>
  <si>
    <t>in -MPa</t>
  </si>
  <si>
    <t>in +MPa</t>
  </si>
  <si>
    <t>in %</t>
  </si>
  <si>
    <t>in -%</t>
  </si>
  <si>
    <t>in +%</t>
  </si>
  <si>
    <t>Test setup: Cathode samples NMC-111; Adhered with resin on support plate; Connected to piston with Duplocoll PSA tape</t>
  </si>
  <si>
    <t>Figure 6: Variation of centrifuge force ramp rate with sigma_dwell = 0.34 MPa; t_dwell = 20 h; data points represent mean values with n = 8 (n = 7 for a = 10 N/s); error bars indicate minimum and maximum</t>
  </si>
  <si>
    <t>Tens. Adh. Strength</t>
  </si>
  <si>
    <t>Area Adh. Fracture</t>
  </si>
  <si>
    <t>General info: Tensile adhesion strength (sigma) is calculated by Centrifugal Force divided by test stamps adhesive area (78.5400009155273 square-mm); Area Adhesive Fracture is calculated by image analysis of sample plate 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</si>
</sst>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000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0" fillId="0" borderId="8" xfId="0" applyNumberFormat="1" applyBorder="1"/>
    <xf numFmtId="165" fontId="0" fillId="0" borderId="8" xfId="0" applyNumberFormat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166" fontId="0" fillId="0" borderId="10" xfId="0" applyNumberFormat="1" applyBorder="1"/>
    <xf numFmtId="167" fontId="0" fillId="3" borderId="8" xfId="0" applyNumberFormat="1" applyFill="1" applyBorder="1"/>
    <xf numFmtId="165" fontId="0" fillId="0" borderId="10" xfId="0" applyNumberFormat="1" applyBorder="1"/>
    <xf numFmtId="164" fontId="4" fillId="0" borderId="8" xfId="0" applyNumberFormat="1" applyFont="1" applyBorder="1"/>
    <xf numFmtId="164" fontId="0" fillId="4" borderId="11" xfId="0" applyNumberFormat="1" applyFill="1" applyBorder="1"/>
    <xf numFmtId="165" fontId="0" fillId="4" borderId="11" xfId="0" applyNumberFormat="1" applyFill="1" applyBorder="1"/>
    <xf numFmtId="165" fontId="0" fillId="4" borderId="12" xfId="0" applyNumberFormat="1" applyFill="1" applyBorder="1"/>
    <xf numFmtId="165" fontId="0" fillId="4" borderId="13" xfId="0" applyNumberFormat="1" applyFill="1" applyBorder="1"/>
    <xf numFmtId="165" fontId="0" fillId="0" borderId="14" xfId="0" applyNumberFormat="1" applyBorder="1"/>
    <xf numFmtId="165" fontId="0" fillId="0" borderId="5" xfId="0" applyNumberFormat="1" applyBorder="1"/>
    <xf numFmtId="0" fontId="0" fillId="0" borderId="0" xfId="0" applyBorder="1"/>
    <xf numFmtId="0" fontId="4" fillId="0" borderId="0" xfId="0" applyFont="1" applyBorder="1"/>
    <xf numFmtId="0" fontId="2" fillId="0" borderId="0" xfId="0" applyFont="1" applyBorder="1"/>
    <xf numFmtId="0" fontId="3" fillId="3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10" xfId="0" applyBorder="1"/>
    <xf numFmtId="165" fontId="0" fillId="0" borderId="0" xfId="0" applyNumberFormat="1" applyBorder="1"/>
    <xf numFmtId="0" fontId="0" fillId="4" borderId="13" xfId="0" applyFill="1" applyBorder="1" applyAlignment="1">
      <alignment horizontal="left"/>
    </xf>
    <xf numFmtId="166" fontId="0" fillId="0" borderId="0" xfId="0" applyNumberFormat="1" applyBorder="1"/>
    <xf numFmtId="0" fontId="4" fillId="0" borderId="1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18212306794983"/>
          <c:y val="0.12792193482632289"/>
          <c:w val="0.74351463011567998"/>
          <c:h val="0.71591845026581824"/>
        </c:manualLayout>
      </c:layout>
      <c:scatterChart>
        <c:scatterStyle val="lineMarker"/>
        <c:varyColors val="0"/>
        <c:ser>
          <c:idx val="0"/>
          <c:order val="0"/>
          <c:tx>
            <c:v>Tensile Adhesion Strength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tx2">
                  <a:lumMod val="75000"/>
                  <a:lumOff val="25000"/>
                </a:schemeClr>
              </a:solidFill>
              <a:ln w="19050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('Centrifuge Force Ramp Variation'!$J$16,'Centrifuge Force Ramp Variation'!$J$25,'Centrifuge Force Ramp Variation'!$J$34)</c:f>
                <c:numCache>
                  <c:formatCode>General</c:formatCode>
                  <c:ptCount val="3"/>
                  <c:pt idx="0">
                    <c:v>0.17350572347640991</c:v>
                  </c:pt>
                  <c:pt idx="1">
                    <c:v>0.16825453191995621</c:v>
                  </c:pt>
                  <c:pt idx="2">
                    <c:v>0.32734285082135872</c:v>
                  </c:pt>
                </c:numCache>
              </c:numRef>
            </c:plus>
            <c:minus>
              <c:numRef>
                <c:f>('Centrifuge Force Ramp Variation'!$I$16,'Centrifuge Force Ramp Variation'!$I$25,'Centrifuge Force Ramp Variation'!$I$34)</c:f>
                <c:numCache>
                  <c:formatCode>General</c:formatCode>
                  <c:ptCount val="3"/>
                  <c:pt idx="0">
                    <c:v>0.18986070156097412</c:v>
                  </c:pt>
                  <c:pt idx="1">
                    <c:v>0.16089316457509995</c:v>
                  </c:pt>
                  <c:pt idx="2">
                    <c:v>0.48743231807436271</c:v>
                  </c:pt>
                </c:numCache>
              </c:numRef>
            </c:minus>
            <c:spPr>
              <a:noFill/>
              <a:ln w="38100" cap="flat" cmpd="sng" algn="ctr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xVal>
            <c:numRef>
              <c:f>('Centrifuge Force Ramp Variation'!$C$16,'Centrifuge Force Ramp Variation'!$C$25,'Centrifuge Force Ramp Variation'!$C$34)</c:f>
              <c:numCache>
                <c:formatCode>0.0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('Centrifuge Force Ramp Variation'!$G$16,'Centrifuge Force Ramp Variation'!$G$25,'Centrifuge Force Ramp Variation'!$G$34)</c:f>
              <c:numCache>
                <c:formatCode>0.000</c:formatCode>
                <c:ptCount val="3"/>
                <c:pt idx="0">
                  <c:v>0.7908056378364563</c:v>
                </c:pt>
                <c:pt idx="1">
                  <c:v>0.98647531121969223</c:v>
                </c:pt>
                <c:pt idx="2">
                  <c:v>1.0930379799434118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74-4D6A-AA58-EAAD481DF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463967"/>
        <c:axId val="1773454399"/>
      </c:scatterChart>
      <c:scatterChart>
        <c:scatterStyle val="lineMarker"/>
        <c:varyColors val="0"/>
        <c:ser>
          <c:idx val="1"/>
          <c:order val="1"/>
          <c:tx>
            <c:v>Area Adhesive Rupture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('Centrifuge Force Ramp Variation'!$N$16,'Centrifuge Force Ramp Variation'!$N$25,'Centrifuge Force Ramp Variation'!$N$34)</c:f>
                <c:numCache>
                  <c:formatCode>General</c:formatCode>
                  <c:ptCount val="3"/>
                  <c:pt idx="0">
                    <c:v>10.025749999999988</c:v>
                  </c:pt>
                  <c:pt idx="1">
                    <c:v>5.998250000000013</c:v>
                  </c:pt>
                  <c:pt idx="2">
                    <c:v>3.2418571428571568</c:v>
                  </c:pt>
                </c:numCache>
              </c:numRef>
            </c:plus>
            <c:minus>
              <c:numRef>
                <c:f>('Centrifuge Force Ramp Variation'!$M$16,'Centrifuge Force Ramp Variation'!$M$25,'Centrifuge Force Ramp Variation'!$M$34)</c:f>
                <c:numCache>
                  <c:formatCode>General</c:formatCode>
                  <c:ptCount val="3"/>
                  <c:pt idx="0">
                    <c:v>27.270250000000004</c:v>
                  </c:pt>
                  <c:pt idx="1">
                    <c:v>9.8237499999999898</c:v>
                  </c:pt>
                  <c:pt idx="2">
                    <c:v>3.7871428571428396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accent2"/>
                </a:solidFill>
                <a:prstDash val="sysDash"/>
                <a:round/>
              </a:ln>
              <a:effectLst/>
            </c:spPr>
          </c:errBars>
          <c:xVal>
            <c:numRef>
              <c:f>('Centrifuge Force Ramp Variation'!$C$16,'Centrifuge Force Ramp Variation'!$C$25,'Centrifuge Force Ramp Variation'!$C$34)</c:f>
              <c:numCache>
                <c:formatCode>0.0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('Centrifuge Force Ramp Variation'!$K$16,'Centrifuge Force Ramp Variation'!$K$25,'Centrifuge Force Ramp Variation'!$K$34)</c:f>
              <c:numCache>
                <c:formatCode>0.000</c:formatCode>
                <c:ptCount val="3"/>
                <c:pt idx="0">
                  <c:v>87.925250000000005</c:v>
                </c:pt>
                <c:pt idx="1">
                  <c:v>92.44874999999999</c:v>
                </c:pt>
                <c:pt idx="2">
                  <c:v>92.235142857142847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74-4D6A-AA58-EAAD481DF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588752"/>
        <c:axId val="600591248"/>
      </c:scatterChart>
      <c:valAx>
        <c:axId val="1773463967"/>
        <c:scaling>
          <c:orientation val="minMax"/>
          <c:max val="11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a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c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in N/s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54399"/>
        <c:crosses val="autoZero"/>
        <c:crossBetween val="midCat"/>
        <c:majorUnit val="5"/>
      </c:valAx>
      <c:valAx>
        <c:axId val="1773454399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σ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nom</a:t>
                </a: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in MPa</a:t>
                </a:r>
              </a:p>
            </c:rich>
          </c:tx>
          <c:layout>
            <c:manualLayout>
              <c:xMode val="edge"/>
              <c:yMode val="edge"/>
              <c:x val="1.2791873238067464E-2"/>
              <c:y val="0.38842891968180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63967"/>
        <c:crosses val="autoZero"/>
        <c:crossBetween val="midCat"/>
        <c:majorUnit val="0.2"/>
      </c:valAx>
      <c:valAx>
        <c:axId val="60059124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A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adh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in %</a:t>
                </a:r>
              </a:p>
            </c:rich>
          </c:tx>
          <c:layout>
            <c:manualLayout>
              <c:xMode val="edge"/>
              <c:yMode val="edge"/>
              <c:x val="0.9429012345679012"/>
              <c:y val="0.409285989222478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0588752"/>
        <c:crosses val="max"/>
        <c:crossBetween val="midCat"/>
        <c:majorUnit val="20"/>
      </c:valAx>
      <c:valAx>
        <c:axId val="60058875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6005912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1133275007290755"/>
          <c:y val="2.7019116877393046E-2"/>
          <c:w val="0.77733425682900747"/>
          <c:h val="6.8743264049268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24989</xdr:colOff>
      <xdr:row>35</xdr:row>
      <xdr:rowOff>17593</xdr:rowOff>
    </xdr:from>
    <xdr:to>
      <xdr:col>4</xdr:col>
      <xdr:colOff>600972</xdr:colOff>
      <xdr:row>51</xdr:row>
      <xdr:rowOff>43826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5A1AF49-BF26-47F5-AF12-16E41115D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97C-DC52-45F6-B0C0-C1F8D0BBA4CF}">
  <dimension ref="B2:O36"/>
  <sheetViews>
    <sheetView tabSelected="1" zoomScaleNormal="100" workbookViewId="0">
      <selection activeCell="B3" sqref="B3"/>
    </sheetView>
  </sheetViews>
  <sheetFormatPr baseColWidth="10" defaultRowHeight="14.4" x14ac:dyDescent="0.3"/>
  <cols>
    <col min="2" max="2" width="25" style="1" bestFit="1" customWidth="1"/>
    <col min="3" max="13" width="13.33203125" customWidth="1"/>
    <col min="14" max="14" width="13.33203125" style="1" customWidth="1"/>
    <col min="15" max="15" width="13.33203125" customWidth="1"/>
  </cols>
  <sheetData>
    <row r="2" spans="2:14" x14ac:dyDescent="0.3">
      <c r="B2" s="1" t="s">
        <v>45</v>
      </c>
    </row>
    <row r="3" spans="2:14" x14ac:dyDescent="0.3">
      <c r="B3" t="s">
        <v>48</v>
      </c>
    </row>
    <row r="4" spans="2:14" ht="15" customHeight="1" thickBot="1" x14ac:dyDescent="0.35"/>
    <row r="5" spans="2:14" ht="15" customHeight="1" thickBot="1" x14ac:dyDescent="0.35">
      <c r="B5" s="22" t="s">
        <v>44</v>
      </c>
      <c r="C5" s="23"/>
      <c r="D5" s="23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2:14" ht="30" customHeight="1" x14ac:dyDescent="0.3">
      <c r="B6" s="35" t="s">
        <v>0</v>
      </c>
      <c r="C6" s="31" t="s">
        <v>32</v>
      </c>
      <c r="D6" s="31" t="s">
        <v>34</v>
      </c>
      <c r="E6" s="32" t="s">
        <v>1</v>
      </c>
      <c r="F6" s="33" t="s">
        <v>2</v>
      </c>
      <c r="G6" s="34" t="s">
        <v>46</v>
      </c>
      <c r="H6" s="32" t="s">
        <v>3</v>
      </c>
      <c r="I6" s="32" t="s">
        <v>1</v>
      </c>
      <c r="J6" s="33" t="s">
        <v>2</v>
      </c>
      <c r="K6" s="34" t="s">
        <v>47</v>
      </c>
      <c r="L6" s="32" t="s">
        <v>3</v>
      </c>
      <c r="M6" s="32" t="s">
        <v>1</v>
      </c>
      <c r="N6" s="33" t="s">
        <v>2</v>
      </c>
    </row>
    <row r="7" spans="2:14" ht="15" customHeight="1" x14ac:dyDescent="0.3">
      <c r="B7" s="36"/>
      <c r="C7" s="2" t="s">
        <v>33</v>
      </c>
      <c r="D7" s="2" t="s">
        <v>35</v>
      </c>
      <c r="E7" s="2" t="s">
        <v>36</v>
      </c>
      <c r="F7" s="21" t="s">
        <v>37</v>
      </c>
      <c r="G7" s="3" t="s">
        <v>38</v>
      </c>
      <c r="H7" s="2" t="s">
        <v>38</v>
      </c>
      <c r="I7" s="2" t="s">
        <v>39</v>
      </c>
      <c r="J7" s="21" t="s">
        <v>40</v>
      </c>
      <c r="K7" s="3" t="s">
        <v>41</v>
      </c>
      <c r="L7" s="2" t="s">
        <v>41</v>
      </c>
      <c r="M7" s="2" t="s">
        <v>42</v>
      </c>
      <c r="N7" s="21" t="s">
        <v>43</v>
      </c>
    </row>
    <row r="8" spans="2:14" ht="15" customHeight="1" x14ac:dyDescent="0.3">
      <c r="B8" s="26" t="s">
        <v>4</v>
      </c>
      <c r="C8" s="4">
        <v>1</v>
      </c>
      <c r="D8" s="5">
        <v>63.090042114257813</v>
      </c>
      <c r="E8" s="6"/>
      <c r="F8" s="7"/>
      <c r="G8" s="8">
        <v>0.80328547954559326</v>
      </c>
      <c r="H8" s="9"/>
      <c r="I8" s="6"/>
      <c r="J8" s="7"/>
      <c r="K8" s="10">
        <v>93.65</v>
      </c>
      <c r="L8" s="6"/>
      <c r="M8" s="6"/>
      <c r="N8" s="7"/>
    </row>
    <row r="9" spans="2:14" ht="15" customHeight="1" x14ac:dyDescent="0.3">
      <c r="B9" s="26" t="s">
        <v>5</v>
      </c>
      <c r="C9" s="4">
        <v>1</v>
      </c>
      <c r="D9" s="5">
        <v>60.58154296875</v>
      </c>
      <c r="E9" s="6"/>
      <c r="F9" s="7"/>
      <c r="G9" s="8">
        <v>0.7713463306427002</v>
      </c>
      <c r="H9" s="6"/>
      <c r="I9" s="6"/>
      <c r="J9" s="7"/>
      <c r="K9" s="18">
        <v>60.655000000000001</v>
      </c>
      <c r="L9" s="6"/>
      <c r="M9" s="6"/>
      <c r="N9" s="7"/>
    </row>
    <row r="10" spans="2:14" ht="15" customHeight="1" x14ac:dyDescent="0.3">
      <c r="B10" s="26" t="s">
        <v>6</v>
      </c>
      <c r="C10" s="11">
        <v>1</v>
      </c>
      <c r="D10" s="5">
        <v>54.138298034667969</v>
      </c>
      <c r="E10" s="6"/>
      <c r="F10" s="7"/>
      <c r="G10" s="8">
        <v>0.68930858373641968</v>
      </c>
      <c r="H10" s="6"/>
      <c r="I10" s="6"/>
      <c r="J10" s="7"/>
      <c r="K10" s="27">
        <v>86.408000000000001</v>
      </c>
      <c r="L10" s="6"/>
      <c r="M10" s="6"/>
      <c r="N10" s="7"/>
    </row>
    <row r="11" spans="2:14" ht="15" customHeight="1" x14ac:dyDescent="0.3">
      <c r="B11" s="26" t="s">
        <v>7</v>
      </c>
      <c r="C11" s="11">
        <v>1</v>
      </c>
      <c r="D11" s="5">
        <v>60.356708526611328</v>
      </c>
      <c r="E11" s="6"/>
      <c r="F11" s="7"/>
      <c r="G11" s="8">
        <v>0.76848369836807251</v>
      </c>
      <c r="H11" s="6"/>
      <c r="I11" s="6"/>
      <c r="J11" s="7"/>
      <c r="K11" s="18">
        <v>88.513999999999996</v>
      </c>
      <c r="L11" s="6"/>
      <c r="M11" s="6"/>
      <c r="N11" s="7"/>
    </row>
    <row r="12" spans="2:14" ht="15" customHeight="1" x14ac:dyDescent="0.3">
      <c r="B12" s="26" t="s">
        <v>8</v>
      </c>
      <c r="C12" s="11">
        <v>1</v>
      </c>
      <c r="D12" s="5">
        <v>74.810859680175781</v>
      </c>
      <c r="E12" s="6"/>
      <c r="F12" s="7"/>
      <c r="G12" s="8">
        <v>0.95251923799514771</v>
      </c>
      <c r="H12" s="6"/>
      <c r="I12" s="6"/>
      <c r="J12" s="7"/>
      <c r="K12" s="18">
        <v>94.784999999999997</v>
      </c>
      <c r="L12" s="6"/>
      <c r="M12" s="6"/>
      <c r="N12" s="7"/>
    </row>
    <row r="13" spans="2:14" ht="15" customHeight="1" x14ac:dyDescent="0.3">
      <c r="B13" s="26" t="s">
        <v>9</v>
      </c>
      <c r="C13" s="11">
        <v>1</v>
      </c>
      <c r="D13" s="5">
        <v>60.966320037841797</v>
      </c>
      <c r="E13" s="6"/>
      <c r="F13" s="7"/>
      <c r="G13" s="8">
        <v>0.77624547481536865</v>
      </c>
      <c r="H13" s="6"/>
      <c r="I13" s="6"/>
      <c r="J13" s="7"/>
      <c r="K13" s="18">
        <v>96.643000000000001</v>
      </c>
      <c r="L13" s="6"/>
      <c r="M13" s="6"/>
      <c r="N13" s="7"/>
    </row>
    <row r="14" spans="2:14" ht="15" customHeight="1" x14ac:dyDescent="0.3">
      <c r="B14" s="26" t="s">
        <v>10</v>
      </c>
      <c r="C14" s="11">
        <v>1</v>
      </c>
      <c r="D14" s="5">
        <v>75.737014770507813</v>
      </c>
      <c r="E14" s="6"/>
      <c r="F14" s="7"/>
      <c r="G14" s="8">
        <v>0.96431136131286621</v>
      </c>
      <c r="H14" s="6"/>
      <c r="I14" s="6"/>
      <c r="J14" s="7"/>
      <c r="K14" s="18">
        <v>97.950999999999993</v>
      </c>
      <c r="L14" s="6"/>
      <c r="M14" s="6"/>
      <c r="N14" s="7"/>
    </row>
    <row r="15" spans="2:14" ht="15" customHeight="1" x14ac:dyDescent="0.3">
      <c r="B15" s="26" t="s">
        <v>11</v>
      </c>
      <c r="C15" s="4">
        <v>1</v>
      </c>
      <c r="D15" s="5">
        <v>47.198215484619141</v>
      </c>
      <c r="E15" s="6"/>
      <c r="F15" s="7"/>
      <c r="G15" s="8">
        <v>0.60094493627548218</v>
      </c>
      <c r="H15" s="6"/>
      <c r="I15" s="6"/>
      <c r="J15" s="7"/>
      <c r="K15" s="10">
        <v>84.795999999999992</v>
      </c>
      <c r="L15" s="6"/>
      <c r="M15" s="6"/>
      <c r="N15" s="7"/>
    </row>
    <row r="16" spans="2:14" ht="15" customHeight="1" thickBot="1" x14ac:dyDescent="0.35">
      <c r="B16" s="28" t="s">
        <v>12</v>
      </c>
      <c r="C16" s="12">
        <v>1</v>
      </c>
      <c r="D16" s="13">
        <f>AVERAGE(D8:D15)</f>
        <v>62.109875202178955</v>
      </c>
      <c r="E16" s="13">
        <f>-(MIN(D8:D15)-D16)</f>
        <v>14.911659717559814</v>
      </c>
      <c r="F16" s="14">
        <f>MAX(D8:D15)-D16</f>
        <v>13.627139568328857</v>
      </c>
      <c r="G16" s="15">
        <f>AVERAGE(G8:G15)</f>
        <v>0.7908056378364563</v>
      </c>
      <c r="H16" s="13">
        <f>STDEV(G8:G15)</f>
        <v>0.12180132591229134</v>
      </c>
      <c r="I16" s="13">
        <f>-(MIN(G8:G15)-G16)</f>
        <v>0.18986070156097412</v>
      </c>
      <c r="J16" s="14">
        <f>MAX(G8:G15)-G16</f>
        <v>0.17350572347640991</v>
      </c>
      <c r="K16" s="15">
        <f>AVERAGE(K8:K15)</f>
        <v>87.925250000000005</v>
      </c>
      <c r="L16" s="13">
        <f>STDEV(K8:K15)</f>
        <v>12.026465907085232</v>
      </c>
      <c r="M16" s="13">
        <f>-(MIN(K8:K15)-K16)</f>
        <v>27.270250000000004</v>
      </c>
      <c r="N16" s="14">
        <f>MAX(K8:K15)-K16</f>
        <v>10.025749999999988</v>
      </c>
    </row>
    <row r="17" spans="2:15" ht="15" customHeight="1" x14ac:dyDescent="0.3">
      <c r="B17" s="26" t="s">
        <v>24</v>
      </c>
      <c r="C17" s="4">
        <v>5</v>
      </c>
      <c r="D17" s="16">
        <v>80.138511657714844</v>
      </c>
      <c r="E17" s="6"/>
      <c r="F17" s="7"/>
      <c r="G17" s="29">
        <v>1.020352840423584</v>
      </c>
      <c r="H17" s="6"/>
      <c r="I17" s="6"/>
      <c r="J17" s="7"/>
      <c r="K17" s="27">
        <v>92.588999999999999</v>
      </c>
      <c r="L17" s="6"/>
      <c r="M17" s="6"/>
      <c r="N17" s="7"/>
      <c r="O17" s="18"/>
    </row>
    <row r="18" spans="2:15" ht="15" customHeight="1" x14ac:dyDescent="0.3">
      <c r="B18" s="30" t="s">
        <v>25</v>
      </c>
      <c r="C18" s="4">
        <v>5</v>
      </c>
      <c r="D18" s="5">
        <v>90.692481994628906</v>
      </c>
      <c r="E18" s="6"/>
      <c r="F18" s="7"/>
      <c r="G18" s="29">
        <v>1.1547298431396484</v>
      </c>
      <c r="H18" s="6"/>
      <c r="I18" s="6"/>
      <c r="J18" s="7"/>
      <c r="K18" s="27">
        <v>95.855000000000004</v>
      </c>
      <c r="L18" s="6"/>
      <c r="M18" s="6"/>
      <c r="N18" s="7"/>
      <c r="O18" s="19"/>
    </row>
    <row r="19" spans="2:15" ht="15" customHeight="1" x14ac:dyDescent="0.3">
      <c r="B19" s="30" t="s">
        <v>26</v>
      </c>
      <c r="C19" s="4">
        <v>5</v>
      </c>
      <c r="D19" s="5">
        <v>77.957496643066406</v>
      </c>
      <c r="E19" s="6"/>
      <c r="F19" s="7"/>
      <c r="G19" s="29">
        <v>0.99258333444595348</v>
      </c>
      <c r="H19" s="6"/>
      <c r="I19" s="6"/>
      <c r="J19" s="7"/>
      <c r="K19" s="27">
        <v>82.625</v>
      </c>
      <c r="L19" s="6"/>
      <c r="M19" s="6"/>
      <c r="N19" s="7"/>
      <c r="O19" s="19"/>
    </row>
    <row r="20" spans="2:15" ht="15" customHeight="1" x14ac:dyDescent="0.3">
      <c r="B20" s="30" t="s">
        <v>27</v>
      </c>
      <c r="C20" s="4">
        <v>5</v>
      </c>
      <c r="D20" s="5">
        <v>82.758438110351563</v>
      </c>
      <c r="E20" s="6"/>
      <c r="F20" s="7"/>
      <c r="G20" s="29">
        <v>1.0537106990814209</v>
      </c>
      <c r="H20" s="6"/>
      <c r="I20" s="6"/>
      <c r="J20" s="7"/>
      <c r="K20" s="27">
        <v>94.358999999999995</v>
      </c>
      <c r="L20" s="6"/>
      <c r="M20" s="6"/>
      <c r="N20" s="7"/>
      <c r="O20" s="19"/>
    </row>
    <row r="21" spans="2:15" ht="15" customHeight="1" x14ac:dyDescent="0.3">
      <c r="B21" s="30" t="s">
        <v>28</v>
      </c>
      <c r="C21" s="4">
        <v>5</v>
      </c>
      <c r="D21" s="5">
        <v>78.944664001464844</v>
      </c>
      <c r="E21" s="6"/>
      <c r="F21" s="7"/>
      <c r="G21" s="29">
        <v>1.0051523447036743</v>
      </c>
      <c r="H21" s="6"/>
      <c r="I21" s="6"/>
      <c r="J21" s="7"/>
      <c r="K21" s="27">
        <v>94.242000000000004</v>
      </c>
      <c r="L21" s="6"/>
      <c r="M21" s="6"/>
      <c r="N21" s="7"/>
      <c r="O21" s="19"/>
    </row>
    <row r="22" spans="2:15" ht="15" customHeight="1" x14ac:dyDescent="0.3">
      <c r="B22" s="30" t="s">
        <v>29</v>
      </c>
      <c r="C22" s="4">
        <v>5</v>
      </c>
      <c r="D22" s="5">
        <v>65.131439208984375</v>
      </c>
      <c r="E22" s="6"/>
      <c r="F22" s="7"/>
      <c r="G22" s="29">
        <v>0.82927727699279796</v>
      </c>
      <c r="H22" s="6"/>
      <c r="I22" s="6"/>
      <c r="J22" s="7"/>
      <c r="K22" s="27">
        <v>98.447000000000003</v>
      </c>
      <c r="L22" s="6"/>
      <c r="M22" s="6"/>
      <c r="N22" s="7"/>
      <c r="O22" s="19"/>
    </row>
    <row r="23" spans="2:15" ht="15" customHeight="1" x14ac:dyDescent="0.3">
      <c r="B23" s="30" t="s">
        <v>30</v>
      </c>
      <c r="C23" s="4">
        <v>5</v>
      </c>
      <c r="D23" s="5">
        <v>64.841224670410156</v>
      </c>
      <c r="E23" s="6"/>
      <c r="F23" s="7"/>
      <c r="G23" s="29">
        <v>0.82558214664459229</v>
      </c>
      <c r="H23" s="6"/>
      <c r="I23" s="6"/>
      <c r="J23" s="7"/>
      <c r="K23" s="27">
        <v>88.771000000000001</v>
      </c>
      <c r="L23" s="6"/>
      <c r="M23" s="6"/>
      <c r="N23" s="7"/>
      <c r="O23" s="19"/>
    </row>
    <row r="24" spans="2:15" ht="15" customHeight="1" x14ac:dyDescent="0.3">
      <c r="B24" s="26" t="s">
        <v>31</v>
      </c>
      <c r="C24" s="4">
        <v>5</v>
      </c>
      <c r="D24" s="17">
        <v>79.357917785644531</v>
      </c>
      <c r="E24" s="6"/>
      <c r="F24" s="7"/>
      <c r="G24" s="29">
        <v>1.0104140043258667</v>
      </c>
      <c r="H24" s="6"/>
      <c r="I24" s="6"/>
      <c r="J24" s="7"/>
      <c r="K24" s="27">
        <v>92.701999999999998</v>
      </c>
      <c r="L24" s="6"/>
      <c r="M24" s="6"/>
      <c r="N24" s="7"/>
      <c r="O24" s="18"/>
    </row>
    <row r="25" spans="2:15" ht="15" customHeight="1" thickBot="1" x14ac:dyDescent="0.35">
      <c r="B25" s="28" t="s">
        <v>13</v>
      </c>
      <c r="C25" s="12">
        <v>5</v>
      </c>
      <c r="D25" s="13">
        <f>AVERAGE(D17:D24)</f>
        <v>77.477771759033203</v>
      </c>
      <c r="E25" s="13">
        <f>-(MIN(D17:D24)-D25)</f>
        <v>12.636547088623047</v>
      </c>
      <c r="F25" s="14">
        <f>MAX(D17:D24)-D25</f>
        <v>13.214710235595703</v>
      </c>
      <c r="G25" s="15">
        <f>AVERAGE(G17:G24)</f>
        <v>0.98647531121969223</v>
      </c>
      <c r="H25" s="13">
        <f>STDEV(G17:G24)</f>
        <v>0.11054081651097908</v>
      </c>
      <c r="I25" s="13">
        <f>-(MIN(G17:G24)-G25)</f>
        <v>0.16089316457509995</v>
      </c>
      <c r="J25" s="14">
        <f>MAX(G17:G24)-G25</f>
        <v>0.16825453191995621</v>
      </c>
      <c r="K25" s="15">
        <f>AVERAGE(K17:K24)</f>
        <v>92.44874999999999</v>
      </c>
      <c r="L25" s="13">
        <f>STDEV(K17:K24)</f>
        <v>4.8485941629654743</v>
      </c>
      <c r="M25" s="13">
        <f>-(MIN(K17:K24)-K25)</f>
        <v>9.8237499999999898</v>
      </c>
      <c r="N25" s="14">
        <f>MAX(K17:K24)-K25</f>
        <v>5.998250000000013</v>
      </c>
    </row>
    <row r="26" spans="2:15" ht="15" customHeight="1" x14ac:dyDescent="0.3">
      <c r="B26" s="26" t="s">
        <v>14</v>
      </c>
      <c r="C26" s="4">
        <v>10</v>
      </c>
      <c r="D26" s="16">
        <v>101.29241943359376</v>
      </c>
      <c r="E26" s="6"/>
      <c r="F26" s="7"/>
      <c r="G26" s="29">
        <v>1.2896921634674072</v>
      </c>
      <c r="H26" s="6"/>
      <c r="I26" s="6"/>
      <c r="J26" s="7"/>
      <c r="K26" s="27">
        <v>95.477000000000004</v>
      </c>
      <c r="L26" s="6"/>
      <c r="M26" s="6"/>
      <c r="N26" s="7"/>
    </row>
    <row r="27" spans="2:15" ht="15" customHeight="1" x14ac:dyDescent="0.3">
      <c r="B27" s="26" t="s">
        <v>15</v>
      </c>
      <c r="C27" s="4">
        <v>10</v>
      </c>
      <c r="D27" s="5">
        <v>78.01220703125</v>
      </c>
      <c r="E27" s="6"/>
      <c r="F27" s="7"/>
      <c r="G27" s="29">
        <v>0.99327993392944336</v>
      </c>
      <c r="H27" s="6"/>
      <c r="I27" s="6"/>
      <c r="J27" s="7"/>
      <c r="K27" s="27">
        <v>93.641000000000005</v>
      </c>
      <c r="L27" s="6"/>
      <c r="M27" s="6"/>
      <c r="N27" s="7"/>
    </row>
    <row r="28" spans="2:15" ht="15" customHeight="1" x14ac:dyDescent="0.3">
      <c r="B28" s="26" t="s">
        <v>16</v>
      </c>
      <c r="C28" s="4">
        <v>10</v>
      </c>
      <c r="D28" s="5">
        <v>77.63836669921875</v>
      </c>
      <c r="E28" s="6"/>
      <c r="F28" s="7"/>
      <c r="G28" s="29">
        <v>0.98852008581161499</v>
      </c>
      <c r="H28" s="6"/>
      <c r="I28" s="6"/>
      <c r="J28" s="7"/>
      <c r="K28" s="27">
        <v>92.275000000000006</v>
      </c>
      <c r="L28" s="6"/>
      <c r="M28" s="6"/>
      <c r="N28" s="7"/>
    </row>
    <row r="29" spans="2:15" ht="15" customHeight="1" x14ac:dyDescent="0.3">
      <c r="B29" s="26" t="s">
        <v>17</v>
      </c>
      <c r="C29" s="4">
        <v>10</v>
      </c>
      <c r="D29" s="5">
        <v>91.291130065917969</v>
      </c>
      <c r="E29" s="6"/>
      <c r="F29" s="7"/>
      <c r="G29" s="29">
        <v>1.1623520851135254</v>
      </c>
      <c r="H29" s="6"/>
      <c r="I29" s="6"/>
      <c r="J29" s="7"/>
      <c r="K29" s="27">
        <v>89.799000000000007</v>
      </c>
      <c r="L29" s="6"/>
      <c r="M29" s="6"/>
      <c r="N29" s="7"/>
    </row>
    <row r="30" spans="2:15" ht="15" customHeight="1" x14ac:dyDescent="0.3">
      <c r="B30" s="26" t="s">
        <v>18</v>
      </c>
      <c r="C30" s="4">
        <v>10</v>
      </c>
      <c r="D30" s="5">
        <v>93.575309753417969</v>
      </c>
      <c r="E30" s="6"/>
      <c r="F30" s="7"/>
      <c r="G30" s="29">
        <v>1.1914350986480713</v>
      </c>
      <c r="H30" s="6"/>
      <c r="I30" s="6"/>
      <c r="J30" s="7"/>
      <c r="K30" s="27">
        <v>88.448000000000008</v>
      </c>
      <c r="L30" s="6"/>
      <c r="M30" s="6"/>
      <c r="N30" s="7"/>
    </row>
    <row r="31" spans="2:15" ht="15" customHeight="1" x14ac:dyDescent="0.3">
      <c r="B31" s="26" t="s">
        <v>19</v>
      </c>
      <c r="C31" s="4">
        <v>10</v>
      </c>
      <c r="D31" s="5">
        <v>47.56427001953125</v>
      </c>
      <c r="E31" s="6"/>
      <c r="F31" s="7"/>
      <c r="G31" s="29">
        <v>0.60560566186904907</v>
      </c>
      <c r="H31" s="6"/>
      <c r="I31" s="6"/>
      <c r="J31" s="7"/>
      <c r="K31" s="27">
        <v>92.686999999999998</v>
      </c>
      <c r="L31" s="6"/>
      <c r="M31" s="6"/>
      <c r="N31" s="7"/>
    </row>
    <row r="32" spans="2:15" ht="15" customHeight="1" x14ac:dyDescent="0.3">
      <c r="B32" s="26" t="s">
        <v>20</v>
      </c>
      <c r="C32" s="4">
        <v>10</v>
      </c>
      <c r="D32" s="5">
        <v>111.55670928955078</v>
      </c>
      <c r="E32" s="6"/>
      <c r="F32" s="7"/>
      <c r="G32" s="29">
        <v>1.4203808307647705</v>
      </c>
      <c r="H32" s="6"/>
      <c r="I32" s="6"/>
      <c r="J32" s="7"/>
      <c r="K32" s="27">
        <v>93.319000000000003</v>
      </c>
      <c r="L32" s="6"/>
      <c r="M32" s="6"/>
      <c r="N32" s="7"/>
    </row>
    <row r="33" spans="2:15" ht="15" customHeight="1" x14ac:dyDescent="0.3">
      <c r="B33" s="26" t="s">
        <v>21</v>
      </c>
      <c r="C33" s="4">
        <v>10</v>
      </c>
      <c r="D33" s="17">
        <v>93.056175231933594</v>
      </c>
      <c r="E33" s="6"/>
      <c r="F33" s="7"/>
      <c r="G33" s="29">
        <v>1.1848251819610596</v>
      </c>
      <c r="H33" s="6"/>
      <c r="I33" s="6"/>
      <c r="J33" s="7"/>
      <c r="K33" s="27">
        <v>94.536000000000001</v>
      </c>
      <c r="L33" s="6"/>
      <c r="M33" s="6"/>
      <c r="N33" s="7"/>
      <c r="O33" s="20" t="s">
        <v>22</v>
      </c>
    </row>
    <row r="34" spans="2:15" ht="15" customHeight="1" thickBot="1" x14ac:dyDescent="0.35">
      <c r="B34" s="28" t="s">
        <v>23</v>
      </c>
      <c r="C34" s="12">
        <v>10</v>
      </c>
      <c r="D34" s="13">
        <f>AVERAGE(D26:D32)</f>
        <v>85.847201756068642</v>
      </c>
      <c r="E34" s="13">
        <f>-(MIN(D26:D32)-D34)</f>
        <v>38.282931736537392</v>
      </c>
      <c r="F34" s="14">
        <f>MAX(D26:D32)-D34</f>
        <v>25.709507533482139</v>
      </c>
      <c r="G34" s="15">
        <f>AVERAGE(G26:G32)</f>
        <v>1.0930379799434118</v>
      </c>
      <c r="H34" s="13">
        <f>STDEV(G26:G32)</f>
        <v>0.26419013691779936</v>
      </c>
      <c r="I34" s="13">
        <f>-(MIN(G26:G32)-G34)</f>
        <v>0.48743231807436271</v>
      </c>
      <c r="J34" s="14">
        <f>MAX(G26:G32)-G34</f>
        <v>0.32734285082135872</v>
      </c>
      <c r="K34" s="15">
        <f>AVERAGE(K26:K32)</f>
        <v>92.235142857142847</v>
      </c>
      <c r="L34" s="13">
        <f>STDEV(K26:K32)</f>
        <v>2.3855057065935661</v>
      </c>
      <c r="M34" s="13">
        <f>-(MIN(K26:K32)-K34)</f>
        <v>3.7871428571428396</v>
      </c>
      <c r="N34" s="14">
        <f>MAX(K26:K32)-K34</f>
        <v>3.2418571428571568</v>
      </c>
    </row>
    <row r="35" spans="2:15" ht="15" customHeight="1" x14ac:dyDescent="0.3"/>
    <row r="36" spans="2:15" ht="15" customHeight="1" x14ac:dyDescent="0.3"/>
  </sheetData>
  <mergeCells count="1">
    <mergeCell ref="B6:B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Centrifuge Force Ramp Variation</vt:lpstr>
      <vt:lpstr>'Centrifuge Force Ramp Variation'!_Ref213945029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Dahl</dc:creator>
  <cp:lastModifiedBy>Konstantin Dahl</cp:lastModifiedBy>
  <dcterms:created xsi:type="dcterms:W3CDTF">2025-12-15T12:40:59Z</dcterms:created>
  <dcterms:modified xsi:type="dcterms:W3CDTF">2025-12-17T09:37:47Z</dcterms:modified>
</cp:coreProperties>
</file>