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- PRIMO MANOSCRITTO\SUPPLEMENTARY MATERIAL\"/>
    </mc:Choice>
  </mc:AlternateContent>
  <xr:revisionPtr revIDLastSave="0" documentId="13_ncr:1_{796764A3-0E72-44E0-8ACE-6B66892FC936}" xr6:coauthVersionLast="47" xr6:coauthVersionMax="47" xr10:uidLastSave="{00000000-0000-0000-0000-000000000000}"/>
  <bookViews>
    <workbookView xWindow="28680" yWindow="-5040" windowWidth="29040" windowHeight="15720" xr2:uid="{0A5EC014-3D97-4DF6-9B4E-17F304458263}"/>
  </bookViews>
  <sheets>
    <sheet name="Dwell Pressure Variation" sheetId="1" r:id="rId1"/>
  </sheets>
  <definedNames>
    <definedName name="_Ref213944843" localSheetId="0">'Dwell Pressure Variation'!$B$2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" l="1"/>
  <c r="H32" i="1"/>
  <c r="H31" i="1"/>
  <c r="B25" i="1" s="1"/>
  <c r="H30" i="1"/>
  <c r="B16" i="1" s="1"/>
  <c r="L25" i="1"/>
  <c r="K25" i="1"/>
  <c r="M25" i="1" s="1"/>
  <c r="H25" i="1"/>
  <c r="G25" i="1"/>
  <c r="J25" i="1" s="1"/>
  <c r="D25" i="1"/>
  <c r="F25" i="1" s="1"/>
  <c r="K16" i="1"/>
  <c r="N16" i="1" s="1"/>
  <c r="H16" i="1"/>
  <c r="G16" i="1"/>
  <c r="J16" i="1" s="1"/>
  <c r="D16" i="1"/>
  <c r="F16" i="1" s="1"/>
  <c r="E16" i="1" l="1"/>
  <c r="N25" i="1"/>
  <c r="I16" i="1"/>
  <c r="E25" i="1"/>
  <c r="I25" i="1"/>
  <c r="M16" i="1"/>
</calcChain>
</file>

<file path=xl/sharedStrings.xml><?xml version="1.0" encoding="utf-8"?>
<sst xmlns="http://schemas.openxmlformats.org/spreadsheetml/2006/main" count="53" uniqueCount="45">
  <si>
    <t>Sample</t>
  </si>
  <si>
    <t>Min. Val.</t>
  </si>
  <si>
    <t>Max. Val.</t>
  </si>
  <si>
    <t>Std. Dev.</t>
  </si>
  <si>
    <t>Comment</t>
  </si>
  <si>
    <t>27N-K1</t>
  </si>
  <si>
    <t>27N-K2</t>
  </si>
  <si>
    <t>27N-K3</t>
  </si>
  <si>
    <t>27N-K4</t>
  </si>
  <si>
    <t>27N-K5</t>
  </si>
  <si>
    <t>27N-K6</t>
  </si>
  <si>
    <t>27N-K7</t>
  </si>
  <si>
    <t>27N-K8</t>
  </si>
  <si>
    <t>73N-K1</t>
  </si>
  <si>
    <t>73N-K5</t>
  </si>
  <si>
    <t>73N-K3</t>
  </si>
  <si>
    <t>73N-K7</t>
  </si>
  <si>
    <t>73N-K2</t>
  </si>
  <si>
    <t>73N-K6</t>
  </si>
  <si>
    <t>73N-K4</t>
  </si>
  <si>
    <t>73N-K8</t>
  </si>
  <si>
    <t>Next size of clamps; not easy to handle</t>
  </si>
  <si>
    <t>Load cell trials</t>
  </si>
  <si>
    <t>in Mpa</t>
  </si>
  <si>
    <t>in N</t>
  </si>
  <si>
    <t>Area in mm²:</t>
  </si>
  <si>
    <t>in N/s</t>
  </si>
  <si>
    <t>Centrifugal Force</t>
  </si>
  <si>
    <t>in -N</t>
  </si>
  <si>
    <t>in +N</t>
  </si>
  <si>
    <t>in MPa</t>
  </si>
  <si>
    <t>in -MPa</t>
  </si>
  <si>
    <t>in +MPa</t>
  </si>
  <si>
    <t>in %</t>
  </si>
  <si>
    <t>in -%</t>
  </si>
  <si>
    <t>in +%</t>
  </si>
  <si>
    <t>Dwell Pressure</t>
  </si>
  <si>
    <t>Dwell Force</t>
  </si>
  <si>
    <t>Test setup: Cathode samples NMC-111; Adhered with resin on support plate; Connected to piston with Duplocoll PSA tape</t>
  </si>
  <si>
    <t>Easy to handle clamps; &gt;= 0.3 MPa is needed for PSA tape</t>
  </si>
  <si>
    <t>Force Ramp Rate</t>
  </si>
  <si>
    <r>
      <t>Figure 4: Variation of dwell pressure with t</t>
    </r>
    <r>
      <rPr>
        <vertAlign val="subscript"/>
        <sz val="11"/>
        <color theme="1"/>
        <rFont val="Aptos Narrow"/>
        <family val="2"/>
        <scheme val="minor"/>
      </rPr>
      <t>dwell</t>
    </r>
    <r>
      <rPr>
        <sz val="11"/>
        <color theme="1"/>
        <rFont val="Aptos Narrow"/>
        <family val="2"/>
        <scheme val="minor"/>
      </rPr>
      <t xml:space="preserve"> = 24.5 h; a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= 5 N/s; data points represent mean values with n = 8; error bars indicate minimum and maximum</t>
    </r>
  </si>
  <si>
    <t>Tens. Adh. Strength</t>
  </si>
  <si>
    <t>Area Adh. Fracture</t>
  </si>
  <si>
    <t>General info: Tensile adhesion strength (sigma) is calculated by Centrifugal Force divided by test stamps adhesive area (78.5400009155273 square-mm); Area Adhesive Fracture is calculated by image analysis of sample plate 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</si>
</sst>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164" fontId="0" fillId="0" borderId="12" xfId="0" applyNumberFormat="1" applyBorder="1"/>
    <xf numFmtId="165" fontId="0" fillId="0" borderId="12" xfId="0" applyNumberFormat="1" applyBorder="1"/>
    <xf numFmtId="165" fontId="0" fillId="3" borderId="12" xfId="0" applyNumberFormat="1" applyFill="1" applyBorder="1"/>
    <xf numFmtId="165" fontId="0" fillId="3" borderId="13" xfId="0" applyNumberFormat="1" applyFill="1" applyBorder="1"/>
    <xf numFmtId="165" fontId="0" fillId="0" borderId="14" xfId="0" applyNumberFormat="1" applyBorder="1"/>
    <xf numFmtId="0" fontId="3" fillId="0" borderId="12" xfId="0" applyFont="1" applyBorder="1" applyAlignment="1">
      <alignment horizontal="left"/>
    </xf>
    <xf numFmtId="2" fontId="0" fillId="4" borderId="15" xfId="0" applyNumberFormat="1" applyFill="1" applyBorder="1" applyAlignment="1">
      <alignment horizontal="left"/>
    </xf>
    <xf numFmtId="164" fontId="0" fillId="4" borderId="15" xfId="0" applyNumberFormat="1" applyFill="1" applyBorder="1"/>
    <xf numFmtId="165" fontId="0" fillId="4" borderId="15" xfId="0" applyNumberFormat="1" applyFill="1" applyBorder="1"/>
    <xf numFmtId="165" fontId="0" fillId="4" borderId="16" xfId="0" applyNumberFormat="1" applyFill="1" applyBorder="1"/>
    <xf numFmtId="165" fontId="0" fillId="4" borderId="17" xfId="0" applyNumberFormat="1" applyFill="1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08578589561553"/>
          <c:y val="0.12771556843424903"/>
          <c:w val="0.69133427993631957"/>
          <c:h val="0.716124813051224"/>
        </c:manualLayout>
      </c:layout>
      <c:scatterChart>
        <c:scatterStyle val="lineMarker"/>
        <c:varyColors val="0"/>
        <c:ser>
          <c:idx val="0"/>
          <c:order val="0"/>
          <c:tx>
            <c:v>Tensile Adhesion Strength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tx2">
                  <a:lumMod val="75000"/>
                  <a:lumOff val="25000"/>
                </a:schemeClr>
              </a:solidFill>
              <a:ln w="1905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('Dwell Pressure Variation'!$J$16,'Dwell Pressure Variation'!$J$25)</c:f>
                <c:numCache>
                  <c:formatCode>General</c:formatCode>
                  <c:ptCount val="2"/>
                  <c:pt idx="0">
                    <c:v>0.27988035976886749</c:v>
                  </c:pt>
                  <c:pt idx="1">
                    <c:v>0.15694534778594993</c:v>
                  </c:pt>
                </c:numCache>
              </c:numRef>
            </c:plus>
            <c:minus>
              <c:numRef>
                <c:f>('Dwell Pressure Variation'!$I$16,'Dwell Pressure Variation'!$I$25)</c:f>
                <c:numCache>
                  <c:formatCode>General</c:formatCode>
                  <c:ptCount val="2"/>
                  <c:pt idx="0">
                    <c:v>0.20354448258876789</c:v>
                  </c:pt>
                  <c:pt idx="1">
                    <c:v>0.24809741973876953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xVal>
            <c:numRef>
              <c:f>('Dwell Pressure Variation'!$B$16,'Dwell Pressure Variation'!$B$25)</c:f>
              <c:numCache>
                <c:formatCode>0.00</c:formatCode>
                <c:ptCount val="2"/>
                <c:pt idx="0">
                  <c:v>0.34377386917832492</c:v>
                </c:pt>
                <c:pt idx="1">
                  <c:v>0.92946268333398951</c:v>
                </c:pt>
              </c:numCache>
            </c:numRef>
          </c:xVal>
          <c:yVal>
            <c:numRef>
              <c:f>('Dwell Pressure Variation'!$G$16,'Dwell Pressure Variation'!$G$25)</c:f>
              <c:numCache>
                <c:formatCode>0.000</c:formatCode>
                <c:ptCount val="2"/>
                <c:pt idx="0">
                  <c:v>1.0168483704328537</c:v>
                </c:pt>
                <c:pt idx="1">
                  <c:v>0.88975071907043457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DD-4C59-8DD6-398CF21BC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463967"/>
        <c:axId val="1773454399"/>
      </c:scatterChart>
      <c:scatterChart>
        <c:scatterStyle val="lineMarker"/>
        <c:varyColors val="0"/>
        <c:ser>
          <c:idx val="1"/>
          <c:order val="1"/>
          <c:tx>
            <c:v>Area Adhesive Rupture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2"/>
              </a:solidFill>
              <a:ln w="2540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('Dwell Pressure Variation'!$N$16,'Dwell Pressure Variation'!$N$25)</c:f>
                <c:numCache>
                  <c:formatCode>General</c:formatCode>
                  <c:ptCount val="2"/>
                  <c:pt idx="0">
                    <c:v>6.2612499999999898</c:v>
                  </c:pt>
                  <c:pt idx="1">
                    <c:v>5.2643750000000011</c:v>
                  </c:pt>
                </c:numCache>
              </c:numRef>
            </c:plus>
            <c:minus>
              <c:numRef>
                <c:f>('Dwell Pressure Variation'!$M$16,'Dwell Pressure Variation'!$M$25)</c:f>
                <c:numCache>
                  <c:formatCode>General</c:formatCode>
                  <c:ptCount val="2"/>
                  <c:pt idx="0">
                    <c:v>24.929750000000013</c:v>
                  </c:pt>
                  <c:pt idx="1">
                    <c:v>11.566625000000002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accent2"/>
                </a:solidFill>
                <a:prstDash val="sysDash"/>
                <a:round/>
              </a:ln>
              <a:effectLst/>
            </c:spPr>
          </c:errBars>
          <c:xVal>
            <c:numRef>
              <c:f>('Dwell Pressure Variation'!$B$16,'Dwell Pressure Variation'!$B$25)</c:f>
              <c:numCache>
                <c:formatCode>0.00</c:formatCode>
                <c:ptCount val="2"/>
                <c:pt idx="0">
                  <c:v>0.34377386917832492</c:v>
                </c:pt>
                <c:pt idx="1">
                  <c:v>0.92946268333398951</c:v>
                </c:pt>
              </c:numCache>
            </c:numRef>
          </c:xVal>
          <c:yVal>
            <c:numRef>
              <c:f>('Dwell Pressure Variation'!$K$16,'Dwell Pressure Variation'!$K$25)</c:f>
              <c:numCache>
                <c:formatCode>0.000</c:formatCode>
                <c:ptCount val="2"/>
                <c:pt idx="0">
                  <c:v>92.106750000000005</c:v>
                </c:pt>
                <c:pt idx="1">
                  <c:v>94.501625000000004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DD-4C59-8DD6-398CF21BC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319792"/>
        <c:axId val="1000316048"/>
      </c:scatterChart>
      <c:valAx>
        <c:axId val="177346396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baseline="0">
                    <a:effectLst/>
                  </a:rPr>
                  <a:t>σ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dwell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in 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54399"/>
        <c:crosses val="autoZero"/>
        <c:crossBetween val="midCat"/>
        <c:majorUnit val="0.5"/>
      </c:valAx>
      <c:valAx>
        <c:axId val="1773454399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nom</a:t>
                </a: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in MPa</a:t>
                </a:r>
              </a:p>
            </c:rich>
          </c:tx>
          <c:layout>
            <c:manualLayout>
              <c:xMode val="edge"/>
              <c:yMode val="edge"/>
              <c:x val="1.6117260444903407E-2"/>
              <c:y val="0.38914359527228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63967"/>
        <c:crosses val="autoZero"/>
        <c:crossBetween val="midCat"/>
        <c:majorUnit val="0.2"/>
      </c:valAx>
      <c:valAx>
        <c:axId val="100031604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adh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086587281098076"/>
              <c:y val="0.428298634537829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0319792"/>
        <c:crosses val="max"/>
        <c:crossBetween val="midCat"/>
        <c:majorUnit val="20"/>
      </c:valAx>
      <c:valAx>
        <c:axId val="10003197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0003160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2632047771860788"/>
          <c:y val="2.9101463698946478E-2"/>
          <c:w val="0.72122122547334844"/>
          <c:h val="6.87447414349743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26</xdr:row>
      <xdr:rowOff>11430</xdr:rowOff>
    </xdr:from>
    <xdr:to>
      <xdr:col>5</xdr:col>
      <xdr:colOff>158115</xdr:colOff>
      <xdr:row>42</xdr:row>
      <xdr:rowOff>29528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CD9295F-A62C-4483-878E-25F024239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5510-18CF-4BEC-8F47-B21BF8654E17}">
  <dimension ref="B2:N37"/>
  <sheetViews>
    <sheetView tabSelected="1" zoomScaleNormal="100" workbookViewId="0">
      <selection activeCell="P20" sqref="P20"/>
    </sheetView>
  </sheetViews>
  <sheetFormatPr baseColWidth="10" defaultRowHeight="14.4" x14ac:dyDescent="0.3"/>
  <cols>
    <col min="2" max="2" width="14.5546875" style="19" bestFit="1" customWidth="1"/>
    <col min="3" max="13" width="13.33203125" customWidth="1"/>
    <col min="14" max="14" width="13.33203125" style="19" customWidth="1"/>
    <col min="15" max="15" width="13.33203125" customWidth="1"/>
  </cols>
  <sheetData>
    <row r="2" spans="2:14" ht="15.6" x14ac:dyDescent="0.35">
      <c r="B2" s="19" t="s">
        <v>41</v>
      </c>
    </row>
    <row r="3" spans="2:14" x14ac:dyDescent="0.3">
      <c r="B3" t="s">
        <v>44</v>
      </c>
      <c r="N3" s="24"/>
    </row>
    <row r="5" spans="2:14" ht="15" thickBot="1" x14ac:dyDescent="0.35">
      <c r="B5" s="1" t="s">
        <v>38</v>
      </c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</row>
    <row r="6" spans="2:14" ht="28.8" customHeight="1" x14ac:dyDescent="0.3">
      <c r="B6" s="29" t="s">
        <v>0</v>
      </c>
      <c r="C6" s="25" t="s">
        <v>40</v>
      </c>
      <c r="D6" s="25" t="s">
        <v>27</v>
      </c>
      <c r="E6" s="26" t="s">
        <v>1</v>
      </c>
      <c r="F6" s="27" t="s">
        <v>2</v>
      </c>
      <c r="G6" s="28" t="s">
        <v>42</v>
      </c>
      <c r="H6" s="26" t="s">
        <v>3</v>
      </c>
      <c r="I6" s="26" t="s">
        <v>1</v>
      </c>
      <c r="J6" s="27" t="s">
        <v>2</v>
      </c>
      <c r="K6" s="28" t="s">
        <v>43</v>
      </c>
      <c r="L6" s="26" t="s">
        <v>3</v>
      </c>
      <c r="M6" s="26" t="s">
        <v>1</v>
      </c>
      <c r="N6" s="27" t="s">
        <v>2</v>
      </c>
    </row>
    <row r="7" spans="2:14" x14ac:dyDescent="0.3">
      <c r="B7" s="30"/>
      <c r="C7" s="4" t="s">
        <v>26</v>
      </c>
      <c r="D7" s="4" t="s">
        <v>24</v>
      </c>
      <c r="E7" s="4" t="s">
        <v>28</v>
      </c>
      <c r="F7" s="5" t="s">
        <v>29</v>
      </c>
      <c r="G7" s="6" t="s">
        <v>30</v>
      </c>
      <c r="H7" s="4" t="s">
        <v>30</v>
      </c>
      <c r="I7" s="4" t="s">
        <v>31</v>
      </c>
      <c r="J7" s="5" t="s">
        <v>32</v>
      </c>
      <c r="K7" s="6" t="s">
        <v>33</v>
      </c>
      <c r="L7" s="4" t="s">
        <v>33</v>
      </c>
      <c r="M7" s="4" t="s">
        <v>34</v>
      </c>
      <c r="N7" s="5" t="s">
        <v>35</v>
      </c>
    </row>
    <row r="8" spans="2:14" x14ac:dyDescent="0.3">
      <c r="B8" s="7" t="s">
        <v>5</v>
      </c>
      <c r="C8" s="8">
        <v>5</v>
      </c>
      <c r="D8" s="9">
        <v>63.876888275146477</v>
      </c>
      <c r="E8" s="10"/>
      <c r="F8" s="11"/>
      <c r="G8" s="12">
        <v>0.8133038878440858</v>
      </c>
      <c r="H8" s="10"/>
      <c r="I8" s="10"/>
      <c r="J8" s="11"/>
      <c r="K8">
        <v>96.76</v>
      </c>
      <c r="L8" s="10"/>
      <c r="M8" s="10"/>
      <c r="N8" s="11"/>
    </row>
    <row r="9" spans="2:14" x14ac:dyDescent="0.3">
      <c r="B9" s="13" t="s">
        <v>6</v>
      </c>
      <c r="C9" s="8">
        <v>5</v>
      </c>
      <c r="D9" s="9">
        <v>65.945877075195313</v>
      </c>
      <c r="E9" s="10"/>
      <c r="F9" s="11"/>
      <c r="G9" s="12">
        <v>0.83964699506759644</v>
      </c>
      <c r="H9" s="10"/>
      <c r="I9" s="10"/>
      <c r="J9" s="11"/>
      <c r="K9">
        <v>92.811999999999998</v>
      </c>
      <c r="L9" s="10"/>
      <c r="M9" s="10"/>
      <c r="N9" s="11"/>
    </row>
    <row r="10" spans="2:14" x14ac:dyDescent="0.3">
      <c r="B10" s="7" t="s">
        <v>7</v>
      </c>
      <c r="C10" s="8">
        <v>5</v>
      </c>
      <c r="D10" s="9">
        <v>91.313331604003906</v>
      </c>
      <c r="E10" s="10"/>
      <c r="F10" s="11"/>
      <c r="G10" s="12">
        <v>1.1626347303390503</v>
      </c>
      <c r="H10" s="10"/>
      <c r="I10" s="10"/>
      <c r="J10" s="11"/>
      <c r="K10">
        <v>67.176999999999992</v>
      </c>
      <c r="L10" s="10"/>
      <c r="M10" s="10"/>
      <c r="N10" s="11"/>
    </row>
    <row r="11" spans="2:14" x14ac:dyDescent="0.3">
      <c r="B11" s="7" t="s">
        <v>8</v>
      </c>
      <c r="C11" s="8">
        <v>5</v>
      </c>
      <c r="D11" s="9">
        <v>87.811637878417969</v>
      </c>
      <c r="E11" s="10"/>
      <c r="F11" s="11"/>
      <c r="G11" s="12">
        <v>1.1180498600006104</v>
      </c>
      <c r="H11" s="10"/>
      <c r="I11" s="10"/>
      <c r="J11" s="11"/>
      <c r="K11">
        <v>96.132999999999996</v>
      </c>
      <c r="L11" s="10"/>
      <c r="M11" s="10"/>
      <c r="N11" s="11"/>
    </row>
    <row r="12" spans="2:14" x14ac:dyDescent="0.3">
      <c r="B12" s="7" t="s">
        <v>9</v>
      </c>
      <c r="C12" s="8">
        <v>5</v>
      </c>
      <c r="D12" s="9">
        <v>101.84507751464844</v>
      </c>
      <c r="E12" s="10"/>
      <c r="F12" s="11"/>
      <c r="G12" s="12">
        <v>1.2967287302017212</v>
      </c>
      <c r="H12" s="10"/>
      <c r="I12" s="10"/>
      <c r="J12" s="11"/>
      <c r="K12">
        <v>98.343000000000004</v>
      </c>
      <c r="L12" s="10"/>
      <c r="M12" s="10"/>
      <c r="N12" s="11"/>
    </row>
    <row r="13" spans="2:14" x14ac:dyDescent="0.3">
      <c r="B13" s="7" t="s">
        <v>10</v>
      </c>
      <c r="C13" s="8">
        <v>5</v>
      </c>
      <c r="D13" s="9">
        <v>66.485763549804688</v>
      </c>
      <c r="E13" s="10"/>
      <c r="F13" s="11"/>
      <c r="G13" s="12">
        <v>0.8465210199356078</v>
      </c>
      <c r="H13" s="10"/>
      <c r="I13" s="10"/>
      <c r="J13" s="11"/>
      <c r="K13">
        <v>97.061999999999998</v>
      </c>
      <c r="L13" s="10"/>
      <c r="M13" s="10"/>
      <c r="N13" s="11"/>
    </row>
    <row r="14" spans="2:14" x14ac:dyDescent="0.3">
      <c r="B14" s="7" t="s">
        <v>11</v>
      </c>
      <c r="C14" s="8">
        <v>5</v>
      </c>
      <c r="D14" s="9">
        <v>65.525962829589844</v>
      </c>
      <c r="E14" s="10"/>
      <c r="F14" s="11"/>
      <c r="G14" s="12">
        <v>0.83430051803588867</v>
      </c>
      <c r="H14" s="10"/>
      <c r="I14" s="10"/>
      <c r="J14" s="11"/>
      <c r="K14">
        <v>90.198999999999998</v>
      </c>
      <c r="L14" s="10"/>
      <c r="M14" s="10"/>
      <c r="N14" s="11"/>
    </row>
    <row r="15" spans="2:14" x14ac:dyDescent="0.3">
      <c r="B15" s="13" t="s">
        <v>12</v>
      </c>
      <c r="C15" s="8">
        <v>5</v>
      </c>
      <c r="D15" s="9">
        <v>96.101638793945313</v>
      </c>
      <c r="E15" s="10"/>
      <c r="F15" s="11"/>
      <c r="G15" s="12">
        <v>1.223601222038269</v>
      </c>
      <c r="H15" s="10"/>
      <c r="I15" s="10"/>
      <c r="J15" s="11"/>
      <c r="K15">
        <v>98.367999999999995</v>
      </c>
      <c r="L15" s="10"/>
      <c r="M15" s="10"/>
      <c r="N15" s="11"/>
    </row>
    <row r="16" spans="2:14" ht="15" thickBot="1" x14ac:dyDescent="0.35">
      <c r="B16" s="14">
        <f>H30</f>
        <v>0.34377386917832492</v>
      </c>
      <c r="C16" s="15">
        <v>5</v>
      </c>
      <c r="D16" s="16">
        <f>AVERAGE(D8:D15)</f>
        <v>79.863272190093994</v>
      </c>
      <c r="E16" s="16">
        <f>-(MIN(D8:D15)-D16)</f>
        <v>15.986383914947517</v>
      </c>
      <c r="F16" s="17">
        <f>MAX(D8:D15)-D16</f>
        <v>21.981805324554443</v>
      </c>
      <c r="G16" s="18">
        <f>AVERAGE(G8:G15)</f>
        <v>1.0168483704328537</v>
      </c>
      <c r="H16" s="16">
        <f>STDEV(G8:G15)</f>
        <v>0.20274578389929496</v>
      </c>
      <c r="I16" s="16">
        <f>-(MIN(G8:G15)-G16)</f>
        <v>0.20354448258876789</v>
      </c>
      <c r="J16" s="17">
        <f>MAX(G8:G15)-G16</f>
        <v>0.27988035976886749</v>
      </c>
      <c r="K16" s="18">
        <f>AVERAGE(K8:K15)</f>
        <v>92.106750000000005</v>
      </c>
      <c r="L16" s="16">
        <f>STDEV(K8:K15)</f>
        <v>10.46177610910974</v>
      </c>
      <c r="M16" s="16">
        <f>-(MIN(K8:K15)-K16)</f>
        <v>24.929750000000013</v>
      </c>
      <c r="N16" s="17">
        <f>MAX(K8:K15)-K16</f>
        <v>6.2612499999999898</v>
      </c>
    </row>
    <row r="17" spans="2:14" x14ac:dyDescent="0.3">
      <c r="B17" s="7" t="s">
        <v>13</v>
      </c>
      <c r="C17" s="8">
        <v>5</v>
      </c>
      <c r="D17" s="9">
        <v>68.529144287109375</v>
      </c>
      <c r="E17" s="10"/>
      <c r="F17" s="11"/>
      <c r="G17" s="12">
        <v>0.87253808975219727</v>
      </c>
      <c r="H17" s="10"/>
      <c r="I17" s="10"/>
      <c r="J17" s="11"/>
      <c r="K17">
        <v>99.766000000000005</v>
      </c>
      <c r="L17" s="10"/>
      <c r="M17" s="10"/>
      <c r="N17" s="11"/>
    </row>
    <row r="18" spans="2:14" x14ac:dyDescent="0.3">
      <c r="B18" s="13" t="s">
        <v>14</v>
      </c>
      <c r="C18" s="8">
        <v>5</v>
      </c>
      <c r="D18" s="9">
        <v>78.55828857421875</v>
      </c>
      <c r="E18" s="10"/>
      <c r="F18" s="11"/>
      <c r="G18" s="12">
        <v>1.0002328157424929</v>
      </c>
      <c r="H18" s="10"/>
      <c r="I18" s="10"/>
      <c r="J18" s="11"/>
      <c r="K18">
        <v>94.507999999999996</v>
      </c>
      <c r="L18" s="10"/>
      <c r="M18" s="10"/>
      <c r="N18" s="11"/>
    </row>
    <row r="19" spans="2:14" x14ac:dyDescent="0.3">
      <c r="B19" s="7" t="s">
        <v>15</v>
      </c>
      <c r="C19" s="8">
        <v>5</v>
      </c>
      <c r="D19" s="9">
        <v>82.207511901855469</v>
      </c>
      <c r="E19" s="10"/>
      <c r="F19" s="11"/>
      <c r="G19" s="12">
        <v>1.0466960668563845</v>
      </c>
      <c r="H19" s="10"/>
      <c r="I19" s="10"/>
      <c r="J19" s="11"/>
      <c r="K19">
        <v>95.069000000000003</v>
      </c>
      <c r="L19" s="10"/>
      <c r="M19" s="10"/>
      <c r="N19" s="11"/>
    </row>
    <row r="20" spans="2:14" x14ac:dyDescent="0.3">
      <c r="B20" s="7" t="s">
        <v>16</v>
      </c>
      <c r="C20" s="8">
        <v>5</v>
      </c>
      <c r="D20" s="9">
        <v>50.395450592041016</v>
      </c>
      <c r="E20" s="10"/>
      <c r="F20" s="11"/>
      <c r="G20" s="12">
        <v>0.64165329933166504</v>
      </c>
      <c r="H20" s="10"/>
      <c r="I20" s="10"/>
      <c r="J20" s="11"/>
      <c r="K20">
        <v>98.641999999999996</v>
      </c>
      <c r="L20" s="10"/>
      <c r="M20" s="10"/>
      <c r="N20" s="11"/>
    </row>
    <row r="21" spans="2:14" x14ac:dyDescent="0.3">
      <c r="B21" s="7" t="s">
        <v>17</v>
      </c>
      <c r="C21" s="8">
        <v>5</v>
      </c>
      <c r="D21" s="9">
        <v>59.207077026367188</v>
      </c>
      <c r="E21" s="10"/>
      <c r="F21" s="11"/>
      <c r="G21" s="12">
        <v>0.75384616851806641</v>
      </c>
      <c r="H21" s="10"/>
      <c r="I21" s="10"/>
      <c r="J21" s="11"/>
      <c r="K21">
        <v>82.935000000000002</v>
      </c>
      <c r="L21" s="10"/>
      <c r="M21" s="10"/>
      <c r="N21" s="11"/>
    </row>
    <row r="22" spans="2:14" x14ac:dyDescent="0.3">
      <c r="B22" s="7" t="s">
        <v>18</v>
      </c>
      <c r="C22" s="8">
        <v>5</v>
      </c>
      <c r="D22" s="9">
        <v>78.519012451171875</v>
      </c>
      <c r="E22" s="10"/>
      <c r="F22" s="11"/>
      <c r="G22" s="12">
        <v>0.99973279237747203</v>
      </c>
      <c r="H22" s="10"/>
      <c r="I22" s="10"/>
      <c r="J22" s="11"/>
      <c r="K22">
        <v>87.141000000000005</v>
      </c>
      <c r="L22" s="10"/>
      <c r="M22" s="10"/>
      <c r="N22" s="11"/>
    </row>
    <row r="23" spans="2:14" x14ac:dyDescent="0.3">
      <c r="B23" s="7" t="s">
        <v>19</v>
      </c>
      <c r="C23" s="8">
        <v>5</v>
      </c>
      <c r="D23" s="9">
        <v>68.529144287109375</v>
      </c>
      <c r="E23" s="10"/>
      <c r="F23" s="11"/>
      <c r="G23" s="12">
        <v>0.87253808975219727</v>
      </c>
      <c r="H23" s="10"/>
      <c r="I23" s="10"/>
      <c r="J23" s="11"/>
      <c r="K23">
        <v>99.171999999999997</v>
      </c>
      <c r="L23" s="10"/>
      <c r="M23" s="10"/>
      <c r="N23" s="11"/>
    </row>
    <row r="24" spans="2:14" x14ac:dyDescent="0.3">
      <c r="B24" s="13" t="s">
        <v>20</v>
      </c>
      <c r="C24" s="8">
        <v>5</v>
      </c>
      <c r="D24" s="9">
        <v>73.102554321289063</v>
      </c>
      <c r="E24" s="10"/>
      <c r="F24" s="11"/>
      <c r="G24" s="12">
        <v>0.93076843023300171</v>
      </c>
      <c r="H24" s="10"/>
      <c r="I24" s="10"/>
      <c r="J24" s="11"/>
      <c r="K24">
        <v>98.78</v>
      </c>
      <c r="L24" s="10"/>
      <c r="M24" s="10"/>
      <c r="N24" s="11"/>
    </row>
    <row r="25" spans="2:14" ht="15" thickBot="1" x14ac:dyDescent="0.35">
      <c r="B25" s="14">
        <f>H31</f>
        <v>0.92946268333398951</v>
      </c>
      <c r="C25" s="15">
        <v>5</v>
      </c>
      <c r="D25" s="16">
        <f>AVERAGE(D17:D24)</f>
        <v>69.881022930145264</v>
      </c>
      <c r="E25" s="16">
        <f>-(MIN(D17:D24)-D25)</f>
        <v>19.485572338104248</v>
      </c>
      <c r="F25" s="17">
        <f>MAX(D17:D24)-D25</f>
        <v>12.326488971710205</v>
      </c>
      <c r="G25" s="18">
        <f>AVERAGE(G17:G24)</f>
        <v>0.88975071907043457</v>
      </c>
      <c r="H25" s="16">
        <f>STDEV(G17:G24)</f>
        <v>0.13692102557554242</v>
      </c>
      <c r="I25" s="16">
        <f>-(MIN(G17:G24)-G25)</f>
        <v>0.24809741973876953</v>
      </c>
      <c r="J25" s="17">
        <f>MAX(G17:G24)-G25</f>
        <v>0.15694534778594993</v>
      </c>
      <c r="K25" s="18">
        <f>AVERAGE(K17:K24)</f>
        <v>94.501625000000004</v>
      </c>
      <c r="L25" s="16">
        <f>STDEV(K17:K24)</f>
        <v>6.2479804036984614</v>
      </c>
      <c r="M25" s="16">
        <f>-(MIN(K17:K24)-K25)</f>
        <v>11.566625000000002</v>
      </c>
      <c r="N25" s="17">
        <f>MAX(K17:K24)-K25</f>
        <v>5.2643750000000011</v>
      </c>
    </row>
    <row r="28" spans="2:14" x14ac:dyDescent="0.3">
      <c r="G28" s="23" t="s">
        <v>37</v>
      </c>
      <c r="H28" s="23" t="s">
        <v>36</v>
      </c>
      <c r="I28" s="31" t="s">
        <v>4</v>
      </c>
      <c r="J28" s="31"/>
      <c r="K28" s="31"/>
      <c r="L28" s="31"/>
    </row>
    <row r="29" spans="2:14" x14ac:dyDescent="0.3">
      <c r="G29" s="23" t="s">
        <v>24</v>
      </c>
      <c r="H29" s="23" t="s">
        <v>23</v>
      </c>
      <c r="I29" s="31"/>
      <c r="J29" s="31"/>
      <c r="K29" s="31"/>
      <c r="L29" s="31"/>
    </row>
    <row r="30" spans="2:14" x14ac:dyDescent="0.3">
      <c r="G30" s="19">
        <v>27</v>
      </c>
      <c r="H30" s="21">
        <f>G30/$G$34</f>
        <v>0.34377386917832492</v>
      </c>
      <c r="I30" s="32" t="s">
        <v>39</v>
      </c>
      <c r="J30" s="32"/>
      <c r="K30" s="32"/>
      <c r="L30" s="32"/>
    </row>
    <row r="31" spans="2:14" x14ac:dyDescent="0.3">
      <c r="G31" s="19">
        <v>73</v>
      </c>
      <c r="H31" s="21">
        <f>G31/$G$34</f>
        <v>0.92946268333398951</v>
      </c>
      <c r="I31" s="32" t="s">
        <v>21</v>
      </c>
      <c r="J31" s="32"/>
      <c r="K31" s="32"/>
      <c r="L31" s="32"/>
    </row>
    <row r="32" spans="2:14" x14ac:dyDescent="0.3">
      <c r="G32" s="19">
        <v>210</v>
      </c>
      <c r="H32" s="21">
        <f>G32/$G$34</f>
        <v>2.6737967602758603</v>
      </c>
      <c r="I32" s="32" t="s">
        <v>22</v>
      </c>
      <c r="J32" s="32"/>
      <c r="K32" s="32"/>
      <c r="L32" s="32"/>
    </row>
    <row r="33" spans="7:8" x14ac:dyDescent="0.3">
      <c r="G33" s="20" t="s">
        <v>25</v>
      </c>
    </row>
    <row r="34" spans="7:8" x14ac:dyDescent="0.3">
      <c r="G34" s="19">
        <v>78.540000915527301</v>
      </c>
    </row>
    <row r="35" spans="7:8" x14ac:dyDescent="0.3">
      <c r="H35" s="22"/>
    </row>
    <row r="36" spans="7:8" x14ac:dyDescent="0.3">
      <c r="H36" s="22"/>
    </row>
    <row r="37" spans="7:8" x14ac:dyDescent="0.3">
      <c r="H37" s="22"/>
    </row>
  </sheetData>
  <mergeCells count="5">
    <mergeCell ref="B6:B7"/>
    <mergeCell ref="I28:L29"/>
    <mergeCell ref="I30:L30"/>
    <mergeCell ref="I31:L31"/>
    <mergeCell ref="I32:L3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Dwell Pressure Variation</vt:lpstr>
      <vt:lpstr>'Dwell Pressure Variation'!_Ref213944843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Dahl</dc:creator>
  <cp:lastModifiedBy>Konstantin Dahl</cp:lastModifiedBy>
  <dcterms:created xsi:type="dcterms:W3CDTF">2025-12-15T11:29:22Z</dcterms:created>
  <dcterms:modified xsi:type="dcterms:W3CDTF">2025-12-17T09:37:36Z</dcterms:modified>
</cp:coreProperties>
</file>