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AAA3D672-1238-4D6E-B29F-F2E60286C02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ell com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J22" i="1"/>
  <c r="K22" i="1"/>
  <c r="L22" i="1"/>
  <c r="N18" i="1"/>
  <c r="N19" i="1"/>
  <c r="N20" i="1"/>
  <c r="N21" i="1"/>
  <c r="O18" i="1"/>
  <c r="O17" i="1"/>
  <c r="P17" i="1"/>
  <c r="P18" i="1"/>
  <c r="O19" i="1"/>
  <c r="P19" i="1"/>
  <c r="O20" i="1"/>
  <c r="P20" i="1"/>
  <c r="O21" i="1"/>
  <c r="P21" i="1"/>
  <c r="P16" i="1"/>
  <c r="O16" i="1"/>
  <c r="N17" i="1"/>
  <c r="N16" i="1"/>
  <c r="N22" i="1" l="1"/>
  <c r="O22" i="1"/>
  <c r="P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8" authorId="0" shapeId="0" xr:uid="{F4049597-A60F-4C89-8C86-372AD55FBDE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19" authorId="0" shapeId="0" xr:uid="{42083BFC-EBD0-48D3-B9C2-600FFA4C71F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20" authorId="0" shapeId="0" xr:uid="{AE836FA5-7A14-4FAF-9E29-C9EFB7EB255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B22" authorId="0" shapeId="0" xr:uid="{7FDB70AA-B1BD-4FAB-B554-37D8C491343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Sum of anode and cathode</t>
        </r>
      </text>
    </comment>
    <comment ref="C22" authorId="0" shapeId="0" xr:uid="{D4A7BAF8-D816-4415-ACF3-CA7CE1F0985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including the separator</t>
        </r>
      </text>
    </comment>
    <comment ref="N22" authorId="0" shapeId="0" xr:uid="{BCE120E2-3C1C-49A5-B5D6-83182E67354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Excluding C1</t>
        </r>
      </text>
    </comment>
  </commentList>
</comments>
</file>

<file path=xl/sharedStrings.xml><?xml version="1.0" encoding="utf-8"?>
<sst xmlns="http://schemas.openxmlformats.org/spreadsheetml/2006/main" count="36" uniqueCount="33">
  <si>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</si>
  <si>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</si>
  <si>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</si>
  <si>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</si>
  <si>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</si>
  <si>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</si>
  <si>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</si>
  <si>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</si>
  <si>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</si>
  <si>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</si>
  <si>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Values gained by manual disassembly of the different cell types. Content of volatile components gained by drying at room temperature for 7 d.</t>
  </si>
  <si>
    <t>Metals Casing</t>
  </si>
  <si>
    <t>Anode</t>
  </si>
  <si>
    <t>Cathode</t>
  </si>
  <si>
    <t>Separator</t>
  </si>
  <si>
    <t>Volatile components</t>
  </si>
  <si>
    <t>n.a.</t>
  </si>
  <si>
    <t>Composition in %</t>
  </si>
  <si>
    <t>Average composition</t>
  </si>
  <si>
    <t>Minimum content</t>
  </si>
  <si>
    <t>Maximum content</t>
  </si>
  <si>
    <t>Electrodes</t>
  </si>
  <si>
    <t>Component</t>
  </si>
  <si>
    <t>Cell composition</t>
  </si>
  <si>
    <t>Plastics</t>
  </si>
  <si>
    <t>The mass distribution was calculated by:</t>
  </si>
  <si>
    <t>with:</t>
  </si>
  <si>
    <r>
      <t>m</t>
    </r>
    <r>
      <rPr>
        <vertAlign val="subscript"/>
        <sz val="11"/>
        <color theme="1"/>
        <rFont val="Arial"/>
        <family val="2"/>
      </rPr>
      <t>Component</t>
    </r>
  </si>
  <si>
    <t>=</t>
  </si>
  <si>
    <r>
      <t>m</t>
    </r>
    <r>
      <rPr>
        <vertAlign val="subscript"/>
        <sz val="11"/>
        <color theme="1"/>
        <rFont val="Arial"/>
        <family val="2"/>
      </rPr>
      <t>Total</t>
    </r>
  </si>
  <si>
    <t>Mass of the individual component in the cell</t>
  </si>
  <si>
    <t>Mass of the total cell</t>
  </si>
  <si>
    <t>For C1 anode, cathode and separator the exact shares could not be determined and are accounted together (66.2 %).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</si>
</sst>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164" fontId="1" fillId="0" borderId="20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0" borderId="21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" fillId="0" borderId="19" xfId="0" applyFont="1" applyBorder="1"/>
    <xf numFmtId="0" fontId="1" fillId="0" borderId="4" xfId="0" applyFont="1" applyBorder="1"/>
    <xf numFmtId="164" fontId="1" fillId="0" borderId="22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164" fontId="1" fillId="0" borderId="3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2" fillId="0" borderId="35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34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6"/>
          <c:order val="0"/>
          <c:tx>
            <c:v>Electrodes</c:v>
          </c:tx>
          <c:spPr>
            <a:noFill/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composition'!$C$22</c:f>
              <c:numCache>
                <c:formatCode>0.0</c:formatCode>
                <c:ptCount val="1"/>
                <c:pt idx="0">
                  <c:v>66.210932388875563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88-4B97-B7F8-C503CFA50B1C}"/>
            </c:ext>
          </c:extLst>
        </c:ser>
        <c:ser>
          <c:idx val="2"/>
          <c:order val="1"/>
          <c:tx>
            <c:strRef>
              <c:f>'Cell composition'!$B$18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88-4B97-B7F8-C503CFA50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composition'!$C$18:$L$18</c:f>
              <c:numCache>
                <c:formatCode>0.0</c:formatCode>
                <c:ptCount val="10"/>
                <c:pt idx="0">
                  <c:v>0</c:v>
                </c:pt>
                <c:pt idx="1">
                  <c:v>29.855072463768117</c:v>
                </c:pt>
                <c:pt idx="2">
                  <c:v>27.98877643050406</c:v>
                </c:pt>
                <c:pt idx="3">
                  <c:v>38.299999999999997</c:v>
                </c:pt>
                <c:pt idx="4">
                  <c:v>27.794852805036097</c:v>
                </c:pt>
                <c:pt idx="5">
                  <c:v>27.4</c:v>
                </c:pt>
                <c:pt idx="6">
                  <c:v>28.935126980135784</c:v>
                </c:pt>
                <c:pt idx="7">
                  <c:v>21.23206997084548</c:v>
                </c:pt>
                <c:pt idx="8">
                  <c:v>27.546066484109925</c:v>
                </c:pt>
                <c:pt idx="9">
                  <c:v>31.035295041419651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8-4B97-B7F8-C503CFA50B1C}"/>
            </c:ext>
          </c:extLst>
        </c:ser>
        <c:ser>
          <c:idx val="3"/>
          <c:order val="2"/>
          <c:tx>
            <c:strRef>
              <c:f>'Cell composition'!$B$19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88-4B97-B7F8-C503CFA50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composition'!$C$19:$L$19</c:f>
              <c:numCache>
                <c:formatCode>0.0</c:formatCode>
                <c:ptCount val="10"/>
                <c:pt idx="0">
                  <c:v>0</c:v>
                </c:pt>
                <c:pt idx="1">
                  <c:v>40.695652173913039</c:v>
                </c:pt>
                <c:pt idx="2">
                  <c:v>34.803086481611381</c:v>
                </c:pt>
                <c:pt idx="3">
                  <c:v>44</c:v>
                </c:pt>
                <c:pt idx="4">
                  <c:v>26.161821884836144</c:v>
                </c:pt>
                <c:pt idx="5">
                  <c:v>32.1</c:v>
                </c:pt>
                <c:pt idx="6">
                  <c:v>40.810912748302741</c:v>
                </c:pt>
                <c:pt idx="7">
                  <c:v>35.615160349854222</c:v>
                </c:pt>
                <c:pt idx="8">
                  <c:v>38.926588189088051</c:v>
                </c:pt>
                <c:pt idx="9">
                  <c:v>40.336068470024742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88-4B97-B7F8-C503CFA50B1C}"/>
            </c:ext>
          </c:extLst>
        </c:ser>
        <c:ser>
          <c:idx val="1"/>
          <c:order val="3"/>
          <c:tx>
            <c:strRef>
              <c:f>'Cell composition'!$B$17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composition'!$C$17:$L$17</c:f>
              <c:numCache>
                <c:formatCode>0.0</c:formatCode>
                <c:ptCount val="10"/>
                <c:pt idx="0">
                  <c:v>1.5810127057863548</c:v>
                </c:pt>
                <c:pt idx="1">
                  <c:v>0.27536231884057971</c:v>
                </c:pt>
                <c:pt idx="2">
                  <c:v>3.041386912516284</c:v>
                </c:pt>
                <c:pt idx="3">
                  <c:v>0.2</c:v>
                </c:pt>
                <c:pt idx="4">
                  <c:v>3.1364562118126269</c:v>
                </c:pt>
                <c:pt idx="5">
                  <c:v>2</c:v>
                </c:pt>
                <c:pt idx="6">
                  <c:v>1.8116670857430226</c:v>
                </c:pt>
                <c:pt idx="7">
                  <c:v>2.1941690962099121</c:v>
                </c:pt>
                <c:pt idx="8">
                  <c:v>2.2675947240374859</c:v>
                </c:pt>
                <c:pt idx="9">
                  <c:v>1.7254917356994228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B88-4B97-B7F8-C503CFA50B1C}"/>
            </c:ext>
          </c:extLst>
        </c:ser>
        <c:ser>
          <c:idx val="4"/>
          <c:order val="4"/>
          <c:tx>
            <c:strRef>
              <c:f>'Cell composition'!$B$20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B88-4B97-B7F8-C503CFA50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composition'!$C$20:$L$20</c:f>
              <c:numCache>
                <c:formatCode>0.0</c:formatCode>
                <c:ptCount val="10"/>
                <c:pt idx="0">
                  <c:v>0</c:v>
                </c:pt>
                <c:pt idx="1">
                  <c:v>1.9999999999999998</c:v>
                </c:pt>
                <c:pt idx="2">
                  <c:v>6.3032367972742751</c:v>
                </c:pt>
                <c:pt idx="3">
                  <c:v>4.9000000000000004</c:v>
                </c:pt>
                <c:pt idx="4">
                  <c:v>7.1468246620996103</c:v>
                </c:pt>
                <c:pt idx="5">
                  <c:v>4.3</c:v>
                </c:pt>
                <c:pt idx="6">
                  <c:v>4.2770932863967817</c:v>
                </c:pt>
                <c:pt idx="7">
                  <c:v>4.2478134110787176</c:v>
                </c:pt>
                <c:pt idx="8">
                  <c:v>5.9010920675096283</c:v>
                </c:pt>
                <c:pt idx="9">
                  <c:v>4.0359624671194689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88-4B97-B7F8-C503CFA50B1C}"/>
            </c:ext>
          </c:extLst>
        </c:ser>
        <c:ser>
          <c:idx val="0"/>
          <c:order val="5"/>
          <c:tx>
            <c:strRef>
              <c:f>'Cell composition'!$B$16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composition'!$C$16:$L$16</c:f>
              <c:numCache>
                <c:formatCode>0.0</c:formatCode>
                <c:ptCount val="10"/>
                <c:pt idx="0">
                  <c:v>22.720385021718045</c:v>
                </c:pt>
                <c:pt idx="1">
                  <c:v>18.260869565217391</c:v>
                </c:pt>
                <c:pt idx="2">
                  <c:v>18.694257941677524</c:v>
                </c:pt>
                <c:pt idx="3">
                  <c:v>2.7</c:v>
                </c:pt>
                <c:pt idx="4">
                  <c:v>21.040548046658028</c:v>
                </c:pt>
                <c:pt idx="5">
                  <c:v>23.5</c:v>
                </c:pt>
                <c:pt idx="6">
                  <c:v>14.576313804375157</c:v>
                </c:pt>
                <c:pt idx="7">
                  <c:v>26.43673469387755</c:v>
                </c:pt>
                <c:pt idx="8">
                  <c:v>15.644057996312496</c:v>
                </c:pt>
                <c:pt idx="9">
                  <c:v>13.766145812885242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88-4B97-B7F8-C503CFA50B1C}"/>
            </c:ext>
          </c:extLst>
        </c:ser>
        <c:ser>
          <c:idx val="5"/>
          <c:order val="6"/>
          <c:tx>
            <c:strRef>
              <c:f>'Cell composition'!$B$21</c:f>
              <c:strCache>
                <c:ptCount val="1"/>
                <c:pt idx="0">
                  <c:v>Volatile components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'Cell composition'!$C$14:$L$14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'Cell composition'!$C$21:$L$21</c:f>
              <c:numCache>
                <c:formatCode>0.0</c:formatCode>
                <c:ptCount val="10"/>
                <c:pt idx="0">
                  <c:v>9.4876698836200291</c:v>
                </c:pt>
                <c:pt idx="1">
                  <c:v>8.9130434782608674</c:v>
                </c:pt>
                <c:pt idx="2">
                  <c:v>9.1692554364164796</c:v>
                </c:pt>
                <c:pt idx="3">
                  <c:v>9.9</c:v>
                </c:pt>
                <c:pt idx="4">
                  <c:v>14.719496389557488</c:v>
                </c:pt>
                <c:pt idx="5">
                  <c:v>10.6</c:v>
                </c:pt>
                <c:pt idx="6">
                  <c:v>9.5888860950465151</c:v>
                </c:pt>
                <c:pt idx="7">
                  <c:v>10.274052478134127</c:v>
                </c:pt>
                <c:pt idx="8">
                  <c:v>9.714600538942415</c:v>
                </c:pt>
                <c:pt idx="9">
                  <c:v>9.1010364728514794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B88-4B97-B7F8-C503CFA50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12</xdr:col>
      <xdr:colOff>0</xdr:colOff>
      <xdr:row>48</xdr:row>
      <xdr:rowOff>179916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2D92DD6-BF45-486A-809B-59CB77D70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287444</xdr:colOff>
      <xdr:row>5</xdr:row>
      <xdr:rowOff>150707</xdr:rowOff>
    </xdr:from>
    <xdr:to>
      <xdr:col>5</xdr:col>
      <xdr:colOff>125518</xdr:colOff>
      <xdr:row>7</xdr:row>
      <xdr:rowOff>110702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2C16301-27DD-42CF-A6E5-6E53F912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277" y="880957"/>
          <a:ext cx="1023408" cy="31982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51"/>
  <sheetViews>
    <sheetView tabSelected="1" zoomScale="90" zoomScaleNormal="90" workbookViewId="0">
      <selection activeCell="N29" sqref="N29"/>
    </sheetView>
  </sheetViews>
  <sheetFormatPr baseColWidth="10" defaultColWidth="8.85546875" defaultRowHeight="14.25" x14ac:dyDescent="0.2"/>
  <cols>
    <col min="1" max="1" width="8.85546875" style="1"/>
    <col min="2" max="2" width="27.5703125" style="1" bestFit="1" customWidth="1"/>
    <col min="3" max="13" width="8.85546875" style="1"/>
    <col min="14" max="16" width="13.7109375" style="1" customWidth="1"/>
    <col min="17" max="16384" width="8.85546875" style="1"/>
  </cols>
  <sheetData>
    <row r="1" spans="2:16" ht="15" thickBot="1" x14ac:dyDescent="0.25"/>
    <row r="2" spans="2:16" s="7" customFormat="1" ht="14.45" customHeight="1" thickBot="1" x14ac:dyDescent="0.3">
      <c r="B2" s="42" t="s">
        <v>23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4"/>
    </row>
    <row r="4" spans="2:16" s="8" customFormat="1" ht="14.25" customHeight="1" x14ac:dyDescent="0.2">
      <c r="B4" s="45" t="s">
        <v>10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</row>
    <row r="5" spans="2:16" s="8" customFormat="1" ht="14.25" customHeight="1" x14ac:dyDescent="0.2"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2:16" s="8" customFormat="1" ht="14.25" customHeight="1" x14ac:dyDescent="0.2"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</row>
    <row r="7" spans="2:16" s="8" customFormat="1" ht="14.25" customHeight="1" x14ac:dyDescent="0.2">
      <c r="B7" s="39" t="s">
        <v>25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2:16" s="8" customFormat="1" ht="14.25" customHeight="1" x14ac:dyDescent="0.2"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</row>
    <row r="9" spans="2:16" s="8" customFormat="1" ht="14.25" customHeight="1" x14ac:dyDescent="0.2">
      <c r="B9" s="1" t="s">
        <v>26</v>
      </c>
      <c r="C9" s="1"/>
      <c r="D9" s="1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2:16" s="8" customFormat="1" ht="14.25" customHeight="1" x14ac:dyDescent="0.35">
      <c r="B10" s="40" t="s">
        <v>27</v>
      </c>
      <c r="C10" s="41" t="s">
        <v>28</v>
      </c>
      <c r="D10" s="39" t="s">
        <v>30</v>
      </c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</row>
    <row r="11" spans="2:16" s="8" customFormat="1" ht="14.25" customHeight="1" x14ac:dyDescent="0.35">
      <c r="B11" s="40" t="s">
        <v>29</v>
      </c>
      <c r="C11" s="41" t="s">
        <v>28</v>
      </c>
      <c r="D11" s="39" t="s">
        <v>31</v>
      </c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</row>
    <row r="12" spans="2:16" s="8" customFormat="1" x14ac:dyDescent="0.2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2:16" ht="15" thickBot="1" x14ac:dyDescent="0.25"/>
    <row r="14" spans="2:16" s="7" customFormat="1" ht="15.75" thickBot="1" x14ac:dyDescent="0.3">
      <c r="B14" s="37"/>
      <c r="C14" s="24" t="s">
        <v>0</v>
      </c>
      <c r="D14" s="25" t="s">
        <v>1</v>
      </c>
      <c r="E14" s="25" t="s">
        <v>2</v>
      </c>
      <c r="F14" s="25" t="s">
        <v>3</v>
      </c>
      <c r="G14" s="25" t="s">
        <v>4</v>
      </c>
      <c r="H14" s="25" t="s">
        <v>5</v>
      </c>
      <c r="I14" s="25" t="s">
        <v>6</v>
      </c>
      <c r="J14" s="25" t="s">
        <v>7</v>
      </c>
      <c r="K14" s="25" t="s">
        <v>8</v>
      </c>
      <c r="L14" s="26" t="s">
        <v>9</v>
      </c>
      <c r="M14" s="14"/>
      <c r="N14" s="49" t="s">
        <v>18</v>
      </c>
      <c r="O14" s="51" t="s">
        <v>19</v>
      </c>
      <c r="P14" s="53" t="s">
        <v>20</v>
      </c>
    </row>
    <row r="15" spans="2:16" s="7" customFormat="1" ht="15.75" thickBot="1" x14ac:dyDescent="0.25">
      <c r="B15" s="23" t="s">
        <v>22</v>
      </c>
      <c r="C15" s="46" t="s">
        <v>17</v>
      </c>
      <c r="D15" s="47"/>
      <c r="E15" s="47"/>
      <c r="F15" s="47"/>
      <c r="G15" s="47"/>
      <c r="H15" s="47"/>
      <c r="I15" s="47"/>
      <c r="J15" s="47"/>
      <c r="K15" s="47"/>
      <c r="L15" s="48"/>
      <c r="M15" s="14"/>
      <c r="N15" s="50"/>
      <c r="O15" s="52"/>
      <c r="P15" s="54"/>
    </row>
    <row r="16" spans="2:16" x14ac:dyDescent="0.2">
      <c r="B16" s="28" t="s">
        <v>11</v>
      </c>
      <c r="C16" s="6">
        <v>22.720385021718045</v>
      </c>
      <c r="D16" s="2">
        <v>18.260869565217391</v>
      </c>
      <c r="E16" s="2">
        <v>18.694257941677524</v>
      </c>
      <c r="F16" s="2">
        <v>2.7</v>
      </c>
      <c r="G16" s="2">
        <v>21.040548046658028</v>
      </c>
      <c r="H16" s="2">
        <v>23.5</v>
      </c>
      <c r="I16" s="2">
        <v>14.576313804375157</v>
      </c>
      <c r="J16" s="2">
        <v>26.43673469387755</v>
      </c>
      <c r="K16" s="2">
        <v>15.644057996312496</v>
      </c>
      <c r="L16" s="3">
        <v>13.766145812885242</v>
      </c>
      <c r="M16" s="13"/>
      <c r="N16" s="30">
        <f>AVERAGE(C16:L16)</f>
        <v>17.733931288272142</v>
      </c>
      <c r="O16" s="4">
        <f>MIN(C16:L16)</f>
        <v>2.7</v>
      </c>
      <c r="P16" s="5">
        <f>MAX(C16:L16)</f>
        <v>26.43673469387755</v>
      </c>
    </row>
    <row r="17" spans="2:16" x14ac:dyDescent="0.2">
      <c r="B17" s="21" t="s">
        <v>24</v>
      </c>
      <c r="C17" s="19">
        <v>1.5810127057863548</v>
      </c>
      <c r="D17" s="15">
        <v>0.27536231884057971</v>
      </c>
      <c r="E17" s="15">
        <v>3.041386912516284</v>
      </c>
      <c r="F17" s="15">
        <v>0.2</v>
      </c>
      <c r="G17" s="15">
        <v>3.1364562118126269</v>
      </c>
      <c r="H17" s="15">
        <v>2</v>
      </c>
      <c r="I17" s="15">
        <v>1.8116670857430226</v>
      </c>
      <c r="J17" s="15">
        <v>2.1941690962099121</v>
      </c>
      <c r="K17" s="15">
        <v>2.2675947240374859</v>
      </c>
      <c r="L17" s="16">
        <v>1.7254917356994228</v>
      </c>
      <c r="M17" s="13"/>
      <c r="N17" s="29">
        <f t="shared" ref="N17:N21" si="0">AVERAGE(C17:L17)</f>
        <v>1.8233140790645688</v>
      </c>
      <c r="O17" s="15">
        <f t="shared" ref="O17:O21" si="1">MIN(C17:L17)</f>
        <v>0.2</v>
      </c>
      <c r="P17" s="16">
        <f t="shared" ref="P17:P21" si="2">MAX(C17:L17)</f>
        <v>3.1364562118126269</v>
      </c>
    </row>
    <row r="18" spans="2:16" x14ac:dyDescent="0.2">
      <c r="B18" s="21" t="s">
        <v>12</v>
      </c>
      <c r="C18" s="19" t="s">
        <v>16</v>
      </c>
      <c r="D18" s="15">
        <v>29.855072463768117</v>
      </c>
      <c r="E18" s="15">
        <v>27.98877643050406</v>
      </c>
      <c r="F18" s="15">
        <v>38.299999999999997</v>
      </c>
      <c r="G18" s="15">
        <v>27.794852805036097</v>
      </c>
      <c r="H18" s="15">
        <v>27.4</v>
      </c>
      <c r="I18" s="15">
        <v>28.935126980135784</v>
      </c>
      <c r="J18" s="15">
        <v>21.23206997084548</v>
      </c>
      <c r="K18" s="15">
        <v>27.546066484109925</v>
      </c>
      <c r="L18" s="16">
        <v>31.035295041419651</v>
      </c>
      <c r="M18" s="13"/>
      <c r="N18" s="29">
        <f t="shared" si="0"/>
        <v>28.898584463979901</v>
      </c>
      <c r="O18" s="15">
        <f t="shared" si="1"/>
        <v>21.23206997084548</v>
      </c>
      <c r="P18" s="16">
        <f t="shared" si="2"/>
        <v>38.299999999999997</v>
      </c>
    </row>
    <row r="19" spans="2:16" x14ac:dyDescent="0.2">
      <c r="B19" s="21" t="s">
        <v>13</v>
      </c>
      <c r="C19" s="19" t="s">
        <v>16</v>
      </c>
      <c r="D19" s="15">
        <v>40.695652173913039</v>
      </c>
      <c r="E19" s="15">
        <v>34.803086481611381</v>
      </c>
      <c r="F19" s="15">
        <v>44</v>
      </c>
      <c r="G19" s="15">
        <v>26.161821884836144</v>
      </c>
      <c r="H19" s="15">
        <v>32.1</v>
      </c>
      <c r="I19" s="15">
        <v>40.810912748302741</v>
      </c>
      <c r="J19" s="15">
        <v>35.615160349854222</v>
      </c>
      <c r="K19" s="15">
        <v>38.926588189088051</v>
      </c>
      <c r="L19" s="16">
        <v>40.336068470024742</v>
      </c>
      <c r="M19" s="13"/>
      <c r="N19" s="29">
        <f t="shared" si="0"/>
        <v>37.049921144181148</v>
      </c>
      <c r="O19" s="15">
        <f t="shared" si="1"/>
        <v>26.161821884836144</v>
      </c>
      <c r="P19" s="16">
        <f t="shared" si="2"/>
        <v>44</v>
      </c>
    </row>
    <row r="20" spans="2:16" x14ac:dyDescent="0.2">
      <c r="B20" s="21" t="s">
        <v>14</v>
      </c>
      <c r="C20" s="19" t="s">
        <v>16</v>
      </c>
      <c r="D20" s="15">
        <v>1.9999999999999998</v>
      </c>
      <c r="E20" s="15">
        <v>6.3032367972742751</v>
      </c>
      <c r="F20" s="15">
        <v>4.9000000000000004</v>
      </c>
      <c r="G20" s="15">
        <v>7.1468246620996103</v>
      </c>
      <c r="H20" s="15">
        <v>4.3</v>
      </c>
      <c r="I20" s="15">
        <v>4.2770932863967817</v>
      </c>
      <c r="J20" s="15">
        <v>4.2478134110787176</v>
      </c>
      <c r="K20" s="15">
        <v>5.9010920675096283</v>
      </c>
      <c r="L20" s="16">
        <v>4.0359624671194689</v>
      </c>
      <c r="M20" s="13"/>
      <c r="N20" s="29">
        <f t="shared" si="0"/>
        <v>4.7902247434976095</v>
      </c>
      <c r="O20" s="15">
        <f t="shared" si="1"/>
        <v>1.9999999999999998</v>
      </c>
      <c r="P20" s="16">
        <f t="shared" si="2"/>
        <v>7.1468246620996103</v>
      </c>
    </row>
    <row r="21" spans="2:16" ht="15" thickBot="1" x14ac:dyDescent="0.25">
      <c r="B21" s="22" t="s">
        <v>15</v>
      </c>
      <c r="C21" s="20">
        <v>9.4876698836200291</v>
      </c>
      <c r="D21" s="17">
        <v>8.9130434782608674</v>
      </c>
      <c r="E21" s="17">
        <v>9.1692554364164796</v>
      </c>
      <c r="F21" s="17">
        <v>9.9</v>
      </c>
      <c r="G21" s="17">
        <v>14.719496389557488</v>
      </c>
      <c r="H21" s="17">
        <v>10.6</v>
      </c>
      <c r="I21" s="17">
        <v>9.5888860950465151</v>
      </c>
      <c r="J21" s="17">
        <v>10.274052478134127</v>
      </c>
      <c r="K21" s="17">
        <v>9.714600538942415</v>
      </c>
      <c r="L21" s="18">
        <v>9.1010364728514794</v>
      </c>
      <c r="M21" s="13"/>
      <c r="N21" s="31">
        <f t="shared" si="0"/>
        <v>10.14680407728294</v>
      </c>
      <c r="O21" s="32">
        <f t="shared" si="1"/>
        <v>8.9130434782608674</v>
      </c>
      <c r="P21" s="33">
        <f t="shared" si="2"/>
        <v>14.719496389557488</v>
      </c>
    </row>
    <row r="22" spans="2:16" ht="15" thickBot="1" x14ac:dyDescent="0.25">
      <c r="B22" s="27" t="s">
        <v>21</v>
      </c>
      <c r="C22" s="9">
        <v>66.210932388875563</v>
      </c>
      <c r="D22" s="10">
        <f>D18+D19</f>
        <v>70.550724637681157</v>
      </c>
      <c r="E22" s="10">
        <f t="shared" ref="E22:L22" si="3">E18+E19</f>
        <v>62.791862912115441</v>
      </c>
      <c r="F22" s="10">
        <f t="shared" si="3"/>
        <v>82.3</v>
      </c>
      <c r="G22" s="10">
        <f t="shared" si="3"/>
        <v>53.956674689872244</v>
      </c>
      <c r="H22" s="10">
        <f t="shared" si="3"/>
        <v>59.5</v>
      </c>
      <c r="I22" s="10">
        <f t="shared" si="3"/>
        <v>69.746039728438518</v>
      </c>
      <c r="J22" s="10">
        <f t="shared" si="3"/>
        <v>56.847230320699701</v>
      </c>
      <c r="K22" s="10">
        <f t="shared" si="3"/>
        <v>66.472654673197979</v>
      </c>
      <c r="L22" s="11">
        <f t="shared" si="3"/>
        <v>71.3713635114444</v>
      </c>
      <c r="M22" s="13"/>
      <c r="N22" s="34">
        <f>AVERAGE(D22:L22)</f>
        <v>65.948505608161042</v>
      </c>
      <c r="O22" s="35">
        <f>MIN(D22:L22)</f>
        <v>53.956674689872244</v>
      </c>
      <c r="P22" s="36">
        <f>MAX(D22:L22)</f>
        <v>82.3</v>
      </c>
    </row>
    <row r="23" spans="2:16" x14ac:dyDescent="0.2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51" spans="2:2" x14ac:dyDescent="0.2">
      <c r="B51" s="1" t="s">
        <v>32</v>
      </c>
    </row>
  </sheetData>
  <mergeCells count="6">
    <mergeCell ref="B2:P2"/>
    <mergeCell ref="B4:P4"/>
    <mergeCell ref="C15:L15"/>
    <mergeCell ref="N14:N15"/>
    <mergeCell ref="O14:O15"/>
    <mergeCell ref="P14:P15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Cell 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2023-10-20T11:26:17Z</dcterms:modified>
</cp:coreProperties>
</file>