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- PRIMO MANOSCRITTO\SUPPLEMENTARY MATERIAL\"/>
    </mc:Choice>
  </mc:AlternateContent>
  <xr:revisionPtr revIDLastSave="0" documentId="13_ncr:1_{EE90DF8D-1C15-49F7-8237-B1E937210F8B}" xr6:coauthVersionLast="47" xr6:coauthVersionMax="47" xr10:uidLastSave="{00000000-0000-0000-0000-000000000000}"/>
  <bookViews>
    <workbookView xWindow="28680" yWindow="-5040" windowWidth="29040" windowHeight="15720" xr2:uid="{C1BB7450-38BC-4E0C-B5F1-7F375EC1D936}"/>
  </bookViews>
  <sheets>
    <sheet name="Dwell Time Variation" sheetId="1" r:id="rId1"/>
  </sheets>
  <definedNames>
    <definedName name="_Ref213944956" localSheetId="0">'Dwell Time Variation'!$B$2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" i="1" l="1"/>
  <c r="L25" i="1" l="1"/>
  <c r="O25" i="1" s="1"/>
  <c r="M70" i="1"/>
  <c r="L70" i="1"/>
  <c r="O70" i="1" s="1"/>
  <c r="I70" i="1"/>
  <c r="H70" i="1"/>
  <c r="J70" i="1" s="1"/>
  <c r="E70" i="1"/>
  <c r="G70" i="1" s="1"/>
  <c r="M61" i="1"/>
  <c r="L61" i="1"/>
  <c r="O61" i="1" s="1"/>
  <c r="I61" i="1"/>
  <c r="H61" i="1"/>
  <c r="J61" i="1" s="1"/>
  <c r="E61" i="1"/>
  <c r="G61" i="1" s="1"/>
  <c r="M52" i="1"/>
  <c r="L52" i="1"/>
  <c r="O52" i="1" s="1"/>
  <c r="I52" i="1"/>
  <c r="H52" i="1"/>
  <c r="J52" i="1" s="1"/>
  <c r="E52" i="1"/>
  <c r="G52" i="1" s="1"/>
  <c r="M43" i="1"/>
  <c r="L43" i="1"/>
  <c r="O43" i="1" s="1"/>
  <c r="I43" i="1"/>
  <c r="H43" i="1"/>
  <c r="J43" i="1" s="1"/>
  <c r="E43" i="1"/>
  <c r="G43" i="1" s="1"/>
  <c r="M34" i="1"/>
  <c r="L34" i="1"/>
  <c r="O34" i="1" s="1"/>
  <c r="I34" i="1"/>
  <c r="H34" i="1"/>
  <c r="J34" i="1" s="1"/>
  <c r="E34" i="1"/>
  <c r="G34" i="1" s="1"/>
  <c r="M25" i="1"/>
  <c r="I25" i="1"/>
  <c r="H25" i="1"/>
  <c r="J25" i="1" s="1"/>
  <c r="E25" i="1"/>
  <c r="G25" i="1" s="1"/>
  <c r="M16" i="1"/>
  <c r="L16" i="1"/>
  <c r="O16" i="1" s="1"/>
  <c r="H16" i="1"/>
  <c r="J16" i="1" s="1"/>
  <c r="E16" i="1"/>
  <c r="G16" i="1" s="1"/>
  <c r="K52" i="1" l="1"/>
  <c r="K43" i="1"/>
  <c r="K70" i="1"/>
  <c r="K16" i="1"/>
  <c r="K34" i="1"/>
  <c r="K61" i="1"/>
  <c r="K25" i="1"/>
  <c r="F61" i="1"/>
  <c r="F16" i="1"/>
  <c r="F25" i="1"/>
  <c r="F34" i="1"/>
  <c r="F43" i="1"/>
  <c r="F52" i="1"/>
  <c r="F70" i="1"/>
  <c r="N16" i="1"/>
  <c r="N25" i="1"/>
  <c r="N34" i="1"/>
  <c r="N43" i="1"/>
  <c r="N52" i="1"/>
  <c r="N61" i="1"/>
  <c r="N70" i="1"/>
</calcChain>
</file>

<file path=xl/sharedStrings.xml><?xml version="1.0" encoding="utf-8"?>
<sst xmlns="http://schemas.openxmlformats.org/spreadsheetml/2006/main" count="94" uniqueCount="87">
  <si>
    <t>Sample</t>
  </si>
  <si>
    <t>Dwell Time</t>
  </si>
  <si>
    <t>Min. Val.</t>
  </si>
  <si>
    <t>Max. Val.</t>
  </si>
  <si>
    <t>Std. Dev.</t>
  </si>
  <si>
    <t>0,1h-K1</t>
  </si>
  <si>
    <t>0,1h-K2</t>
  </si>
  <si>
    <t>0,1h-K3</t>
  </si>
  <si>
    <t>0,1h-K4</t>
  </si>
  <si>
    <t>0,1h-K5</t>
  </si>
  <si>
    <t>0,1h-K6</t>
  </si>
  <si>
    <t>0,1h-K7</t>
  </si>
  <si>
    <t>0,1h-K8</t>
  </si>
  <si>
    <t>0,1h</t>
  </si>
  <si>
    <t>0,5h-K1</t>
  </si>
  <si>
    <t>0,5h-K2</t>
  </si>
  <si>
    <t>0,5h-K3</t>
  </si>
  <si>
    <t>0,5h-K4</t>
  </si>
  <si>
    <t>0,5h-K5</t>
  </si>
  <si>
    <t>0,5h-K6</t>
  </si>
  <si>
    <t>0,5h-K7</t>
  </si>
  <si>
    <t>0,5h-K8</t>
  </si>
  <si>
    <t>Discard: Glue on Plate</t>
  </si>
  <si>
    <t>0,5h</t>
  </si>
  <si>
    <t>1h-K1</t>
  </si>
  <si>
    <t>1h-K2</t>
  </si>
  <si>
    <t>1h-K3</t>
  </si>
  <si>
    <t>1h-K4</t>
  </si>
  <si>
    <t>1h-K5</t>
  </si>
  <si>
    <t>1h-K6</t>
  </si>
  <si>
    <t>1h-K7</t>
  </si>
  <si>
    <t>1h-K8</t>
  </si>
  <si>
    <t>1h</t>
  </si>
  <si>
    <t>5h-K1</t>
  </si>
  <si>
    <t>5h-K2</t>
  </si>
  <si>
    <t>5h-K3</t>
  </si>
  <si>
    <t>5h-K4</t>
  </si>
  <si>
    <t>5h-K5</t>
  </si>
  <si>
    <t>5h-K6</t>
  </si>
  <si>
    <t>5h-K7</t>
  </si>
  <si>
    <t>5h-K8</t>
  </si>
  <si>
    <t>5h</t>
  </si>
  <si>
    <t>10h-K1</t>
  </si>
  <si>
    <t>10h-K2</t>
  </si>
  <si>
    <t>10h-K3</t>
  </si>
  <si>
    <t>10h-K4</t>
  </si>
  <si>
    <t>10h-K5</t>
  </si>
  <si>
    <t>10h-K6</t>
  </si>
  <si>
    <t>10h-K7</t>
  </si>
  <si>
    <t>10h-K8</t>
  </si>
  <si>
    <t>10h</t>
  </si>
  <si>
    <t>20h-K1</t>
  </si>
  <si>
    <t>20h-K2</t>
  </si>
  <si>
    <t>20h-K3</t>
  </si>
  <si>
    <t>20h-K4</t>
  </si>
  <si>
    <t>20h-K5</t>
  </si>
  <si>
    <t>20h-K6</t>
  </si>
  <si>
    <t>20h-K7</t>
  </si>
  <si>
    <t>20h-K8</t>
  </si>
  <si>
    <t>20h</t>
  </si>
  <si>
    <t>24,5h</t>
  </si>
  <si>
    <t>Test setup: Cathode samples NMC-111; Adhered with resin on support plate; Connected to piston with Duplocoll PSA tape</t>
  </si>
  <si>
    <t>Force Ramp Rate</t>
  </si>
  <si>
    <t>in N/s</t>
  </si>
  <si>
    <t>Centrifugal Force</t>
  </si>
  <si>
    <t>in N</t>
  </si>
  <si>
    <t>in h</t>
  </si>
  <si>
    <t>in -N</t>
  </si>
  <si>
    <t>in +N</t>
  </si>
  <si>
    <t>in -MPa</t>
  </si>
  <si>
    <t>in +MPa</t>
  </si>
  <si>
    <t>in -%</t>
  </si>
  <si>
    <t>in +%</t>
  </si>
  <si>
    <t>in %</t>
  </si>
  <si>
    <t>in MPa</t>
  </si>
  <si>
    <t>27N-K1</t>
  </si>
  <si>
    <t>27N-K2</t>
  </si>
  <si>
    <t>27N-K3</t>
  </si>
  <si>
    <t>27N-K4</t>
  </si>
  <si>
    <t>27N-K5</t>
  </si>
  <si>
    <t>27N-K6</t>
  </si>
  <si>
    <t>27N-K8</t>
  </si>
  <si>
    <t>27N-K7</t>
  </si>
  <si>
    <r>
      <t>Figure 5: Variation of dwell time with sigma_dwell = 0.34 MPa; a_c = 5 N/s; data points represent mean values with n = 8 (n = 7 for t</t>
    </r>
    <r>
      <rPr>
        <vertAlign val="subscript"/>
        <sz val="11"/>
        <color theme="1"/>
        <rFont val="Aptos Narrow"/>
        <family val="2"/>
        <scheme val="minor"/>
      </rPr>
      <t>dwell</t>
    </r>
    <r>
      <rPr>
        <sz val="11"/>
        <color theme="1"/>
        <rFont val="Aptos Narrow"/>
        <family val="2"/>
        <scheme val="minor"/>
      </rPr>
      <t xml:space="preserve"> = 0.5 h); error bars indicate minimum and maximum</t>
    </r>
  </si>
  <si>
    <t>Tens. Adh. Strength</t>
  </si>
  <si>
    <t>Area Adh. Fracture</t>
  </si>
  <si>
    <t>General info: Tensile adhesion strength (sigma) is calculated by Centrifugal Force divided by test stamps adhesive area (78.5400009155273 square-mm); Area Adhesive Fracture is calculated by image analysis of sample plate images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</si>
</sst>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000000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vertAlign val="subscript"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right"/>
    </xf>
    <xf numFmtId="164" fontId="0" fillId="0" borderId="11" xfId="0" applyNumberFormat="1" applyBorder="1"/>
    <xf numFmtId="165" fontId="0" fillId="0" borderId="11" xfId="0" applyNumberFormat="1" applyBorder="1"/>
    <xf numFmtId="165" fontId="0" fillId="3" borderId="11" xfId="0" applyNumberFormat="1" applyFill="1" applyBorder="1"/>
    <xf numFmtId="165" fontId="0" fillId="3" borderId="12" xfId="0" applyNumberFormat="1" applyFill="1" applyBorder="1"/>
    <xf numFmtId="165" fontId="0" fillId="0" borderId="13" xfId="0" applyNumberFormat="1" applyBorder="1"/>
    <xf numFmtId="166" fontId="0" fillId="3" borderId="11" xfId="0" applyNumberFormat="1" applyFill="1" applyBorder="1"/>
    <xf numFmtId="0" fontId="4" fillId="0" borderId="11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164" fontId="5" fillId="0" borderId="11" xfId="0" applyNumberFormat="1" applyFont="1" applyBorder="1"/>
    <xf numFmtId="165" fontId="5" fillId="0" borderId="11" xfId="0" applyNumberFormat="1" applyFont="1" applyBorder="1"/>
    <xf numFmtId="165" fontId="5" fillId="0" borderId="13" xfId="0" applyNumberFormat="1" applyFont="1" applyBorder="1"/>
    <xf numFmtId="0" fontId="0" fillId="4" borderId="14" xfId="0" applyFill="1" applyBorder="1" applyAlignment="1">
      <alignment horizontal="left"/>
    </xf>
    <xf numFmtId="164" fontId="0" fillId="4" borderId="14" xfId="0" applyNumberFormat="1" applyFill="1" applyBorder="1" applyAlignment="1">
      <alignment horizontal="right"/>
    </xf>
    <xf numFmtId="164" fontId="0" fillId="4" borderId="14" xfId="0" applyNumberFormat="1" applyFill="1" applyBorder="1"/>
    <xf numFmtId="165" fontId="0" fillId="4" borderId="14" xfId="0" applyNumberFormat="1" applyFill="1" applyBorder="1"/>
    <xf numFmtId="165" fontId="0" fillId="4" borderId="15" xfId="0" applyNumberFormat="1" applyFill="1" applyBorder="1"/>
    <xf numFmtId="165" fontId="0" fillId="4" borderId="16" xfId="0" applyNumberFormat="1" applyFill="1" applyBorder="1"/>
    <xf numFmtId="165" fontId="0" fillId="0" borderId="0" xfId="0" applyNumberFormat="1"/>
    <xf numFmtId="0" fontId="6" fillId="0" borderId="11" xfId="0" applyFont="1" applyBorder="1" applyAlignment="1">
      <alignment horizontal="left"/>
    </xf>
    <xf numFmtId="164" fontId="0" fillId="0" borderId="11" xfId="0" applyNumberFormat="1" applyBorder="1" applyAlignment="1">
      <alignment horizontal="right"/>
    </xf>
    <xf numFmtId="165" fontId="0" fillId="0" borderId="17" xfId="0" applyNumberFormat="1" applyBorder="1"/>
    <xf numFmtId="165" fontId="0" fillId="0" borderId="8" xfId="0" applyNumberFormat="1" applyBorder="1"/>
    <xf numFmtId="0" fontId="0" fillId="0" borderId="0" xfId="0" applyAlignment="1">
      <alignment horizontal="left"/>
    </xf>
    <xf numFmtId="1" fontId="2" fillId="0" borderId="13" xfId="0" applyNumberFormat="1" applyFont="1" applyBorder="1" applyAlignment="1">
      <alignment horizontal="left"/>
    </xf>
    <xf numFmtId="0" fontId="3" fillId="3" borderId="21" xfId="0" applyFont="1" applyFill="1" applyBorder="1" applyAlignment="1">
      <alignment horizontal="center" vertical="center"/>
    </xf>
    <xf numFmtId="0" fontId="0" fillId="0" borderId="18" xfId="0" applyBorder="1"/>
    <xf numFmtId="0" fontId="5" fillId="0" borderId="19" xfId="0" applyFont="1" applyBorder="1"/>
    <xf numFmtId="0" fontId="0" fillId="0" borderId="20" xfId="0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8677952466435"/>
          <c:y val="0.12314003464445943"/>
          <c:w val="0.78696264595324172"/>
          <c:h val="0.72070006450537427"/>
        </c:manualLayout>
      </c:layout>
      <c:scatterChart>
        <c:scatterStyle val="lineMarker"/>
        <c:varyColors val="0"/>
        <c:ser>
          <c:idx val="0"/>
          <c:order val="0"/>
          <c:tx>
            <c:v>Tensile Adhesion Strength</c:v>
          </c:tx>
          <c:spPr>
            <a:ln w="1905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tx2">
                  <a:lumMod val="75000"/>
                  <a:lumOff val="25000"/>
                </a:schemeClr>
              </a:solidFill>
              <a:ln w="19050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7"/>
                <c:pt idx="0">
                  <c:v>0.14913427829742432</c:v>
                </c:pt>
                <c:pt idx="1">
                  <c:v>0.16964632272720326</c:v>
                </c:pt>
                <c:pt idx="2">
                  <c:v>0.1977946311235429</c:v>
                </c:pt>
                <c:pt idx="3">
                  <c:v>0.14622673019766808</c:v>
                </c:pt>
                <c:pt idx="4">
                  <c:v>0.15914583951234818</c:v>
                </c:pt>
                <c:pt idx="5">
                  <c:v>0.16825453191995621</c:v>
                </c:pt>
                <c:pt idx="6">
                  <c:v>0.27988035976886749</c:v>
                </c:pt>
              </c:numLit>
            </c:plus>
            <c:minus>
              <c:numLit>
                <c:formatCode>General</c:formatCode>
                <c:ptCount val="7"/>
                <c:pt idx="0">
                  <c:v>0.20038127899169922</c:v>
                </c:pt>
                <c:pt idx="1">
                  <c:v>0.32151612639427185</c:v>
                </c:pt>
                <c:pt idx="2">
                  <c:v>0.31812806427478785</c:v>
                </c:pt>
                <c:pt idx="3">
                  <c:v>0.38409585133194923</c:v>
                </c:pt>
                <c:pt idx="4">
                  <c:v>0.11161147803068161</c:v>
                </c:pt>
                <c:pt idx="5">
                  <c:v>0.16089316457509995</c:v>
                </c:pt>
                <c:pt idx="6">
                  <c:v>0.20354448258876789</c:v>
                </c:pt>
              </c:numLit>
            </c:minus>
            <c:spPr>
              <a:noFill/>
              <a:ln w="38100" cap="flat" cmpd="sng" algn="ctr">
                <a:solidFill>
                  <a:schemeClr val="tx2">
                    <a:lumMod val="75000"/>
                    <a:lumOff val="25000"/>
                  </a:schemeClr>
                </a:solidFill>
                <a:round/>
              </a:ln>
              <a:effectLst/>
            </c:spPr>
          </c:errBars>
          <c:xVal>
            <c:numRef>
              <c:f>('Dwell Time Variation'!$C$16,'Dwell Time Variation'!$C$25,'Dwell Time Variation'!$C$34,'Dwell Time Variation'!$C$43,'Dwell Time Variation'!$C$52,'Dwell Time Variation'!$C$61,'Dwell Time Variation'!$C$70)</c:f>
              <c:numCache>
                <c:formatCode>0.0</c:formatCode>
                <c:ptCount val="7"/>
                <c:pt idx="0">
                  <c:v>0.1</c:v>
                </c:pt>
                <c:pt idx="1">
                  <c:v>0.5</c:v>
                </c:pt>
                <c:pt idx="2">
                  <c:v>1</c:v>
                </c:pt>
                <c:pt idx="3">
                  <c:v>5</c:v>
                </c:pt>
                <c:pt idx="4">
                  <c:v>10</c:v>
                </c:pt>
                <c:pt idx="5">
                  <c:v>20</c:v>
                </c:pt>
                <c:pt idx="6">
                  <c:v>24.5</c:v>
                </c:pt>
              </c:numCache>
            </c:numRef>
          </c:xVal>
          <c:yVal>
            <c:numRef>
              <c:f>('Dwell Time Variation'!$H$16,'Dwell Time Variation'!$H$25,'Dwell Time Variation'!$H$34,'Dwell Time Variation'!$H$43,'Dwell Time Variation'!$H$52,'Dwell Time Variation'!$H$61,'Dwell Time Variation'!$H$70)</c:f>
              <c:numCache>
                <c:formatCode>0.000</c:formatCode>
                <c:ptCount val="7"/>
                <c:pt idx="0">
                  <c:v>0.49329668283462524</c:v>
                </c:pt>
                <c:pt idx="1">
                  <c:v>0.61302495002746582</c:v>
                </c:pt>
                <c:pt idx="2">
                  <c:v>0.68821315467357635</c:v>
                </c:pt>
                <c:pt idx="3">
                  <c:v>0.79543134942650795</c:v>
                </c:pt>
                <c:pt idx="4">
                  <c:v>0.91688656061887741</c:v>
                </c:pt>
                <c:pt idx="5">
                  <c:v>0.98647531121969223</c:v>
                </c:pt>
                <c:pt idx="6">
                  <c:v>1.0168483704328537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ED-4372-B37E-940C6389A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3463967"/>
        <c:axId val="1773454399"/>
      </c:scatterChart>
      <c:scatterChart>
        <c:scatterStyle val="lineMarker"/>
        <c:varyColors val="0"/>
        <c:ser>
          <c:idx val="1"/>
          <c:order val="1"/>
          <c:tx>
            <c:v>Area Adhesive Rupture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accent2"/>
              </a:solidFill>
              <a:ln w="25400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7"/>
                <c:pt idx="0">
                  <c:v>10.978250000000003</c:v>
                </c:pt>
                <c:pt idx="1">
                  <c:v>11.404857142857153</c:v>
                </c:pt>
                <c:pt idx="2">
                  <c:v>7.6076249999999845</c:v>
                </c:pt>
                <c:pt idx="3">
                  <c:v>12.87637500000001</c:v>
                </c:pt>
                <c:pt idx="4">
                  <c:v>6.7270000000000181</c:v>
                </c:pt>
                <c:pt idx="5">
                  <c:v>5.9982499999999987</c:v>
                </c:pt>
                <c:pt idx="6">
                  <c:v>6.2612499999999898</c:v>
                </c:pt>
              </c:numLit>
            </c:plus>
            <c:minus>
              <c:numLit>
                <c:formatCode>General</c:formatCode>
                <c:ptCount val="7"/>
                <c:pt idx="0">
                  <c:v>35.695749999999997</c:v>
                </c:pt>
                <c:pt idx="1">
                  <c:v>18.242142857142852</c:v>
                </c:pt>
                <c:pt idx="2">
                  <c:v>10.844375000000014</c:v>
                </c:pt>
                <c:pt idx="3">
                  <c:v>14.227624999999989</c:v>
                </c:pt>
                <c:pt idx="4">
                  <c:v>9.2719999999999914</c:v>
                </c:pt>
                <c:pt idx="5">
                  <c:v>9.823750000000004</c:v>
                </c:pt>
                <c:pt idx="6">
                  <c:v>24.929750000000013</c:v>
                </c:pt>
              </c:numLit>
            </c:minus>
            <c:spPr>
              <a:noFill/>
              <a:ln w="15875" cap="flat" cmpd="sng" algn="ctr">
                <a:solidFill>
                  <a:schemeClr val="accent2"/>
                </a:solidFill>
                <a:prstDash val="sysDash"/>
                <a:round/>
              </a:ln>
              <a:effectLst/>
            </c:spPr>
          </c:errBars>
          <c:xVal>
            <c:numRef>
              <c:f>('Dwell Time Variation'!$C$16,'Dwell Time Variation'!$C$25,'Dwell Time Variation'!$C$34,'Dwell Time Variation'!$C$43,'Dwell Time Variation'!$C$52,'Dwell Time Variation'!$C$61,'Dwell Time Variation'!$C$70)</c:f>
              <c:numCache>
                <c:formatCode>0.0</c:formatCode>
                <c:ptCount val="7"/>
                <c:pt idx="0">
                  <c:v>0.1</c:v>
                </c:pt>
                <c:pt idx="1">
                  <c:v>0.5</c:v>
                </c:pt>
                <c:pt idx="2">
                  <c:v>1</c:v>
                </c:pt>
                <c:pt idx="3">
                  <c:v>5</c:v>
                </c:pt>
                <c:pt idx="4">
                  <c:v>10</c:v>
                </c:pt>
                <c:pt idx="5">
                  <c:v>20</c:v>
                </c:pt>
                <c:pt idx="6">
                  <c:v>24.5</c:v>
                </c:pt>
              </c:numCache>
            </c:numRef>
          </c:xVal>
          <c:yVal>
            <c:numRef>
              <c:f>('Dwell Time Variation'!$L$16,'Dwell Time Variation'!$L$25,'Dwell Time Variation'!$L$34,'Dwell Time Variation'!$L$43,'Dwell Time Variation'!$L$52,'Dwell Time Variation'!$L$61,'Dwell Time Variation'!$L$70)</c:f>
              <c:numCache>
                <c:formatCode>0.000</c:formatCode>
                <c:ptCount val="7"/>
                <c:pt idx="0">
                  <c:v>85.964749999999995</c:v>
                </c:pt>
                <c:pt idx="1">
                  <c:v>81.254142857142853</c:v>
                </c:pt>
                <c:pt idx="2">
                  <c:v>89.121375000000015</c:v>
                </c:pt>
                <c:pt idx="3">
                  <c:v>85.219624999999994</c:v>
                </c:pt>
                <c:pt idx="4">
                  <c:v>92.037999999999982</c:v>
                </c:pt>
                <c:pt idx="5">
                  <c:v>92.448750000000004</c:v>
                </c:pt>
                <c:pt idx="6">
                  <c:v>92.106750000000005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ED-4372-B37E-940C6389A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0319792"/>
        <c:axId val="1000316048"/>
      </c:scatterChart>
      <c:valAx>
        <c:axId val="1773463967"/>
        <c:scaling>
          <c:orientation val="minMax"/>
          <c:max val="2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t</a:t>
                </a:r>
                <a:r>
                  <a:rPr lang="de-DE" sz="1000" b="0" i="0" u="none" strike="noStrike" kern="1200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dwell</a:t>
                </a:r>
                <a:r>
                  <a: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 in 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de-DE"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454399"/>
        <c:crosses val="autoZero"/>
        <c:crossBetween val="midCat"/>
      </c:valAx>
      <c:valAx>
        <c:axId val="1773454399"/>
        <c:scaling>
          <c:orientation val="minMax"/>
          <c:max val="1.6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l-GR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σ</a:t>
                </a:r>
                <a:r>
                  <a:rPr lang="de-DE" sz="1000" b="0" i="0" u="none" strike="noStrike" kern="1200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nom</a:t>
                </a:r>
                <a:r>
                  <a:rPr lang="el-GR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 </a:t>
                </a:r>
                <a:r>
                  <a: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in MPa</a:t>
                </a:r>
              </a:p>
            </c:rich>
          </c:tx>
          <c:layout>
            <c:manualLayout>
              <c:xMode val="edge"/>
              <c:yMode val="edge"/>
              <c:x val="1.8434088496905487E-2"/>
              <c:y val="0.3850708878624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de-DE"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463967"/>
        <c:crosses val="autoZero"/>
        <c:crossBetween val="midCat"/>
        <c:majorUnit val="0.2"/>
      </c:valAx>
      <c:valAx>
        <c:axId val="1000316048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kern="1200" baseline="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</a:t>
                </a:r>
                <a:r>
                  <a:rPr lang="de-DE" sz="1000" b="0" i="0" kern="1200" baseline="-2500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adh</a:t>
                </a:r>
                <a:r>
                  <a:rPr lang="de-DE" sz="1000" b="0" i="0" kern="1200" baseline="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in %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4477307695254575"/>
              <c:y val="0.40385681293302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00319792"/>
        <c:crosses val="max"/>
        <c:crossBetween val="midCat"/>
        <c:majorUnit val="20"/>
      </c:valAx>
      <c:valAx>
        <c:axId val="1000319792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00031604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0.23836506533266152"/>
          <c:y val="2.4285911011574728E-2"/>
          <c:w val="0.52558651264457812"/>
          <c:h val="6.87432640492686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71</xdr:row>
      <xdr:rowOff>9525</xdr:rowOff>
    </xdr:from>
    <xdr:to>
      <xdr:col>6</xdr:col>
      <xdr:colOff>202883</xdr:colOff>
      <xdr:row>86</xdr:row>
      <xdr:rowOff>29595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DA2DC0EA-DAE8-4119-B82B-FC5C0B8DD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31A0-12E7-4A69-982D-8E8B16E70AE8}">
  <dimension ref="B2:P71"/>
  <sheetViews>
    <sheetView tabSelected="1" zoomScaleNormal="100" workbookViewId="0">
      <selection activeCell="B3" sqref="B3"/>
    </sheetView>
  </sheetViews>
  <sheetFormatPr baseColWidth="10" defaultRowHeight="14.4" x14ac:dyDescent="0.3"/>
  <cols>
    <col min="2" max="2" width="24.109375" style="31" bestFit="1" customWidth="1"/>
    <col min="3" max="3" width="13.33203125" style="31" customWidth="1"/>
    <col min="4" max="15" width="13.33203125" customWidth="1"/>
    <col min="16" max="16" width="9" customWidth="1"/>
  </cols>
  <sheetData>
    <row r="2" spans="2:15" ht="15.6" x14ac:dyDescent="0.35">
      <c r="B2" s="31" t="s">
        <v>83</v>
      </c>
    </row>
    <row r="3" spans="2:15" x14ac:dyDescent="0.3">
      <c r="B3" t="s">
        <v>86</v>
      </c>
    </row>
    <row r="5" spans="2:15" ht="15" customHeight="1" thickBot="1" x14ac:dyDescent="0.35">
      <c r="B5" s="1" t="s">
        <v>61</v>
      </c>
      <c r="C5" s="2"/>
      <c r="D5" s="3"/>
      <c r="E5" s="3"/>
      <c r="F5" s="3"/>
      <c r="G5" s="4"/>
      <c r="H5" s="4"/>
      <c r="I5" s="4"/>
      <c r="J5" s="4"/>
      <c r="K5" s="4"/>
      <c r="L5" s="4"/>
      <c r="M5" s="4"/>
      <c r="N5" s="4"/>
      <c r="O5" s="4"/>
    </row>
    <row r="6" spans="2:15" ht="30" customHeight="1" x14ac:dyDescent="0.3">
      <c r="B6" s="41" t="s">
        <v>0</v>
      </c>
      <c r="C6" s="37" t="s">
        <v>1</v>
      </c>
      <c r="D6" s="37" t="s">
        <v>62</v>
      </c>
      <c r="E6" s="37" t="s">
        <v>64</v>
      </c>
      <c r="F6" s="38" t="s">
        <v>2</v>
      </c>
      <c r="G6" s="39" t="s">
        <v>3</v>
      </c>
      <c r="H6" s="40" t="s">
        <v>84</v>
      </c>
      <c r="I6" s="38" t="s">
        <v>4</v>
      </c>
      <c r="J6" s="38" t="s">
        <v>2</v>
      </c>
      <c r="K6" s="39" t="s">
        <v>3</v>
      </c>
      <c r="L6" s="40" t="s">
        <v>85</v>
      </c>
      <c r="M6" s="38" t="s">
        <v>4</v>
      </c>
      <c r="N6" s="38" t="s">
        <v>2</v>
      </c>
      <c r="O6" s="39" t="s">
        <v>3</v>
      </c>
    </row>
    <row r="7" spans="2:15" ht="15" customHeight="1" x14ac:dyDescent="0.3">
      <c r="B7" s="42"/>
      <c r="C7" s="5" t="s">
        <v>66</v>
      </c>
      <c r="D7" s="5" t="s">
        <v>63</v>
      </c>
      <c r="E7" s="5" t="s">
        <v>65</v>
      </c>
      <c r="F7" s="5" t="s">
        <v>67</v>
      </c>
      <c r="G7" s="33" t="s">
        <v>68</v>
      </c>
      <c r="H7" s="6" t="s">
        <v>74</v>
      </c>
      <c r="I7" s="5" t="s">
        <v>74</v>
      </c>
      <c r="J7" s="5" t="s">
        <v>69</v>
      </c>
      <c r="K7" s="33" t="s">
        <v>70</v>
      </c>
      <c r="L7" s="6" t="s">
        <v>73</v>
      </c>
      <c r="M7" s="5" t="s">
        <v>73</v>
      </c>
      <c r="N7" s="5" t="s">
        <v>71</v>
      </c>
      <c r="O7" s="33" t="s">
        <v>72</v>
      </c>
    </row>
    <row r="8" spans="2:15" ht="15" customHeight="1" x14ac:dyDescent="0.3">
      <c r="B8" s="7" t="s">
        <v>5</v>
      </c>
      <c r="C8" s="8">
        <v>0.1</v>
      </c>
      <c r="D8" s="9">
        <v>5</v>
      </c>
      <c r="E8" s="10">
        <v>47.370628356933594</v>
      </c>
      <c r="F8" s="11"/>
      <c r="G8" s="12"/>
      <c r="H8" s="13">
        <v>0.60314017534255981</v>
      </c>
      <c r="I8" s="14"/>
      <c r="J8" s="11"/>
      <c r="K8" s="12"/>
      <c r="L8" s="13">
        <v>50.268999999999998</v>
      </c>
      <c r="M8" s="11"/>
      <c r="N8" s="11"/>
      <c r="O8" s="12"/>
    </row>
    <row r="9" spans="2:15" ht="15" customHeight="1" x14ac:dyDescent="0.3">
      <c r="B9" s="15" t="s">
        <v>6</v>
      </c>
      <c r="C9" s="8">
        <v>0.1</v>
      </c>
      <c r="D9" s="9">
        <v>5</v>
      </c>
      <c r="E9" s="10">
        <v>42.161022186279297</v>
      </c>
      <c r="F9" s="11"/>
      <c r="G9" s="12"/>
      <c r="H9" s="13">
        <v>0.53680956363677979</v>
      </c>
      <c r="I9" s="11"/>
      <c r="J9" s="11"/>
      <c r="K9" s="12"/>
      <c r="L9" s="13">
        <v>96.942999999999998</v>
      </c>
      <c r="M9" s="11"/>
      <c r="N9" s="11"/>
      <c r="O9" s="12"/>
    </row>
    <row r="10" spans="2:15" ht="15" customHeight="1" x14ac:dyDescent="0.3">
      <c r="B10" s="16" t="s">
        <v>7</v>
      </c>
      <c r="C10" s="8">
        <v>0.1</v>
      </c>
      <c r="D10" s="17">
        <v>5</v>
      </c>
      <c r="E10" s="18">
        <v>23.005577087402344</v>
      </c>
      <c r="F10" s="11"/>
      <c r="G10" s="12"/>
      <c r="H10" s="19">
        <v>0.29291540384292603</v>
      </c>
      <c r="I10" s="11"/>
      <c r="J10" s="11"/>
      <c r="K10" s="12"/>
      <c r="L10" s="13">
        <v>94.766999999999996</v>
      </c>
      <c r="M10" s="11"/>
      <c r="N10" s="11"/>
      <c r="O10" s="12"/>
    </row>
    <row r="11" spans="2:15" ht="15" customHeight="1" x14ac:dyDescent="0.3">
      <c r="B11" s="16" t="s">
        <v>8</v>
      </c>
      <c r="C11" s="8">
        <v>0.1</v>
      </c>
      <c r="D11" s="17">
        <v>5</v>
      </c>
      <c r="E11" s="18">
        <v>37.61260986328125</v>
      </c>
      <c r="F11" s="11"/>
      <c r="G11" s="12"/>
      <c r="H11" s="19">
        <v>0.47889751195907593</v>
      </c>
      <c r="I11" s="11"/>
      <c r="J11" s="11"/>
      <c r="K11" s="12"/>
      <c r="L11" s="13">
        <v>95.272999999999996</v>
      </c>
      <c r="M11" s="11"/>
      <c r="N11" s="11"/>
      <c r="O11" s="12"/>
    </row>
    <row r="12" spans="2:15" ht="15" customHeight="1" x14ac:dyDescent="0.3">
      <c r="B12" s="16" t="s">
        <v>9</v>
      </c>
      <c r="C12" s="8">
        <v>0.1</v>
      </c>
      <c r="D12" s="17">
        <v>5</v>
      </c>
      <c r="E12" s="18">
        <v>41.975582122802734</v>
      </c>
      <c r="F12" s="11"/>
      <c r="G12" s="12"/>
      <c r="H12" s="19">
        <v>0.53444844484329224</v>
      </c>
      <c r="I12" s="11"/>
      <c r="J12" s="11"/>
      <c r="K12" s="12"/>
      <c r="L12" s="13">
        <v>66.420999999999992</v>
      </c>
      <c r="M12" s="11"/>
      <c r="N12" s="11"/>
      <c r="O12" s="12"/>
    </row>
    <row r="13" spans="2:15" ht="15" customHeight="1" x14ac:dyDescent="0.3">
      <c r="B13" s="16" t="s">
        <v>10</v>
      </c>
      <c r="C13" s="8">
        <v>0.1</v>
      </c>
      <c r="D13" s="17">
        <v>5</v>
      </c>
      <c r="E13" s="18">
        <v>37.964134216308594</v>
      </c>
      <c r="F13" s="11"/>
      <c r="G13" s="12"/>
      <c r="H13" s="19">
        <v>0.48337322473526001</v>
      </c>
      <c r="I13" s="11"/>
      <c r="J13" s="11"/>
      <c r="K13" s="12"/>
      <c r="L13" s="13">
        <v>92.674999999999997</v>
      </c>
      <c r="M13" s="11"/>
      <c r="N13" s="11"/>
      <c r="O13" s="12"/>
    </row>
    <row r="14" spans="2:15" ht="15" customHeight="1" x14ac:dyDescent="0.3">
      <c r="B14" s="16" t="s">
        <v>11</v>
      </c>
      <c r="C14" s="8">
        <v>0.1</v>
      </c>
      <c r="D14" s="17">
        <v>5</v>
      </c>
      <c r="E14" s="18">
        <v>29.402091979980469</v>
      </c>
      <c r="F14" s="11"/>
      <c r="G14" s="12"/>
      <c r="H14" s="19">
        <v>0.37435817718505854</v>
      </c>
      <c r="I14" s="11"/>
      <c r="J14" s="11"/>
      <c r="K14" s="12"/>
      <c r="L14" s="13">
        <v>96.33</v>
      </c>
      <c r="M14" s="11"/>
      <c r="N14" s="11"/>
      <c r="O14" s="12"/>
    </row>
    <row r="15" spans="2:15" ht="15" customHeight="1" x14ac:dyDescent="0.3">
      <c r="B15" s="15" t="s">
        <v>12</v>
      </c>
      <c r="C15" s="8">
        <v>0.1</v>
      </c>
      <c r="D15" s="9">
        <v>5</v>
      </c>
      <c r="E15" s="10">
        <v>50.456527709960938</v>
      </c>
      <c r="F15" s="11"/>
      <c r="G15" s="12"/>
      <c r="H15" s="13">
        <v>0.64243096113204956</v>
      </c>
      <c r="I15" s="11"/>
      <c r="J15" s="11"/>
      <c r="K15" s="12"/>
      <c r="L15" s="13">
        <v>95.04</v>
      </c>
      <c r="M15" s="11"/>
      <c r="N15" s="11"/>
      <c r="O15" s="12"/>
    </row>
    <row r="16" spans="2:15" ht="15" customHeight="1" thickBot="1" x14ac:dyDescent="0.35">
      <c r="B16" s="20" t="s">
        <v>13</v>
      </c>
      <c r="C16" s="21">
        <v>0.1</v>
      </c>
      <c r="D16" s="22">
        <v>5</v>
      </c>
      <c r="E16" s="23">
        <f>AVERAGE(E8:E15)</f>
        <v>38.743521690368652</v>
      </c>
      <c r="F16" s="23">
        <f>-(MIN(E8:E15)-E16)</f>
        <v>15.737944602966309</v>
      </c>
      <c r="G16" s="24">
        <f>MAX(E8:E15)-E16</f>
        <v>11.713006019592285</v>
      </c>
      <c r="H16" s="25">
        <f>AVERAGE(H8:H15)</f>
        <v>0.49329668283462524</v>
      </c>
      <c r="I16" s="23">
        <f>STDEV(H8:H15)</f>
        <v>0.11495235060096427</v>
      </c>
      <c r="J16" s="23">
        <f>-(MIN(H8:H15)-H16)</f>
        <v>0.20038127899169922</v>
      </c>
      <c r="K16" s="24">
        <f>MAX(H8:H15)-H16</f>
        <v>0.14913427829742432</v>
      </c>
      <c r="L16" s="25">
        <f>AVERAGE(L8:L15)</f>
        <v>85.964749999999995</v>
      </c>
      <c r="M16" s="23">
        <f>STDEV(L8:L15)</f>
        <v>17.629584929479062</v>
      </c>
      <c r="N16" s="23">
        <f>-(MIN(L8:L15)-L16)</f>
        <v>35.695749999999997</v>
      </c>
      <c r="O16" s="24">
        <f>MAX(L8:L15)-L16</f>
        <v>10.978250000000003</v>
      </c>
    </row>
    <row r="17" spans="2:16" ht="15" customHeight="1" x14ac:dyDescent="0.3">
      <c r="B17" s="7" t="s">
        <v>14</v>
      </c>
      <c r="C17" s="8">
        <v>0.5</v>
      </c>
      <c r="D17" s="9">
        <v>5</v>
      </c>
      <c r="E17" s="10">
        <v>61.471004486083984</v>
      </c>
      <c r="F17" s="11"/>
      <c r="G17" s="12"/>
      <c r="H17" s="13">
        <v>0.78267127275466908</v>
      </c>
      <c r="I17" s="11"/>
      <c r="J17" s="11"/>
      <c r="K17" s="12"/>
      <c r="L17">
        <v>92.659000000000006</v>
      </c>
      <c r="M17" s="11"/>
      <c r="N17" s="11"/>
      <c r="O17" s="12"/>
    </row>
    <row r="18" spans="2:16" ht="15" customHeight="1" x14ac:dyDescent="0.3">
      <c r="B18" s="16" t="s">
        <v>15</v>
      </c>
      <c r="C18" s="8">
        <v>0.5</v>
      </c>
      <c r="D18" s="17">
        <v>5</v>
      </c>
      <c r="E18" s="10">
        <v>52.978851318359375</v>
      </c>
      <c r="F18" s="11"/>
      <c r="G18" s="12"/>
      <c r="H18" s="26">
        <v>0.67454612255096436</v>
      </c>
      <c r="I18" s="11"/>
      <c r="J18" s="11"/>
      <c r="K18" s="12"/>
      <c r="L18">
        <v>63.012</v>
      </c>
      <c r="M18" s="11"/>
      <c r="N18" s="11"/>
      <c r="O18" s="12"/>
    </row>
    <row r="19" spans="2:16" ht="15" customHeight="1" x14ac:dyDescent="0.3">
      <c r="B19" s="16" t="s">
        <v>16</v>
      </c>
      <c r="C19" s="8">
        <v>0.5</v>
      </c>
      <c r="D19" s="17">
        <v>5</v>
      </c>
      <c r="E19" s="10">
        <v>49.033111572265625</v>
      </c>
      <c r="F19" s="11"/>
      <c r="G19" s="12"/>
      <c r="H19" s="26">
        <v>0.62430751323699951</v>
      </c>
      <c r="I19" s="11"/>
      <c r="J19" s="11"/>
      <c r="K19" s="12"/>
      <c r="L19">
        <v>75.332999999999998</v>
      </c>
      <c r="M19" s="11"/>
      <c r="N19" s="11"/>
      <c r="O19" s="12"/>
    </row>
    <row r="20" spans="2:16" ht="15" customHeight="1" x14ac:dyDescent="0.3">
      <c r="B20" s="16" t="s">
        <v>17</v>
      </c>
      <c r="C20" s="8">
        <v>0.5</v>
      </c>
      <c r="D20" s="17">
        <v>5</v>
      </c>
      <c r="E20" s="10">
        <v>56.191047668457031</v>
      </c>
      <c r="F20" s="11"/>
      <c r="G20" s="12"/>
      <c r="H20" s="26">
        <v>0.71544498205184937</v>
      </c>
      <c r="I20" s="11"/>
      <c r="J20" s="11"/>
      <c r="K20" s="12"/>
      <c r="L20">
        <v>90.906000000000006</v>
      </c>
      <c r="M20" s="11"/>
      <c r="N20" s="11"/>
      <c r="O20" s="12"/>
    </row>
    <row r="21" spans="2:16" ht="15" customHeight="1" x14ac:dyDescent="0.3">
      <c r="B21" s="27" t="s">
        <v>18</v>
      </c>
      <c r="C21" s="8">
        <v>0.5</v>
      </c>
      <c r="D21" s="17">
        <v>5</v>
      </c>
      <c r="E21" s="10">
        <v>22.895103454589844</v>
      </c>
      <c r="F21" s="11"/>
      <c r="G21" s="12"/>
      <c r="H21" s="26">
        <v>0.29150882363319397</v>
      </c>
      <c r="I21" s="11"/>
      <c r="J21" s="11"/>
      <c r="K21" s="12"/>
      <c r="L21">
        <v>69.640999999999991</v>
      </c>
      <c r="M21" s="11"/>
      <c r="N21" s="11"/>
      <c r="O21" s="12"/>
    </row>
    <row r="22" spans="2:16" ht="15" customHeight="1" x14ac:dyDescent="0.3">
      <c r="B22" s="16" t="s">
        <v>19</v>
      </c>
      <c r="C22" s="8">
        <v>0.5</v>
      </c>
      <c r="D22" s="17">
        <v>5</v>
      </c>
      <c r="E22" s="10">
        <v>56.551536560058594</v>
      </c>
      <c r="F22" s="11"/>
      <c r="G22" s="12"/>
      <c r="H22" s="26">
        <v>0.72003483772277832</v>
      </c>
      <c r="I22" s="11"/>
      <c r="J22" s="11"/>
      <c r="K22" s="12"/>
      <c r="L22">
        <v>88.739000000000004</v>
      </c>
      <c r="M22" s="11"/>
      <c r="N22" s="11"/>
      <c r="O22" s="12"/>
    </row>
    <row r="23" spans="2:16" ht="15" customHeight="1" x14ac:dyDescent="0.3">
      <c r="B23" s="16" t="s">
        <v>20</v>
      </c>
      <c r="C23" s="8">
        <v>0.5</v>
      </c>
      <c r="D23" s="17">
        <v>5</v>
      </c>
      <c r="E23" s="10">
        <v>37.908203125</v>
      </c>
      <c r="F23" s="11"/>
      <c r="G23" s="12"/>
      <c r="H23" s="26">
        <v>0.48266109824180597</v>
      </c>
      <c r="I23" s="11"/>
      <c r="J23" s="11"/>
      <c r="K23" s="12"/>
      <c r="L23">
        <v>88.489000000000004</v>
      </c>
      <c r="M23" s="11"/>
      <c r="N23" s="11"/>
      <c r="O23" s="12"/>
    </row>
    <row r="24" spans="2:16" ht="15" customHeight="1" x14ac:dyDescent="0.3">
      <c r="B24" s="15" t="s">
        <v>21</v>
      </c>
      <c r="C24" s="8">
        <v>0.5</v>
      </c>
      <c r="D24" s="9">
        <v>5</v>
      </c>
      <c r="E24" s="10">
        <v>72.740745544433594</v>
      </c>
      <c r="F24" s="11"/>
      <c r="G24" s="12"/>
      <c r="H24" s="13">
        <v>0.92616176605224609</v>
      </c>
      <c r="I24" s="11"/>
      <c r="J24" s="11"/>
      <c r="K24" s="12"/>
      <c r="L24">
        <v>25.275999999999996</v>
      </c>
      <c r="M24" s="11"/>
      <c r="N24" s="11"/>
      <c r="O24" s="12"/>
      <c r="P24" s="32" t="s">
        <v>22</v>
      </c>
    </row>
    <row r="25" spans="2:16" ht="15" customHeight="1" thickBot="1" x14ac:dyDescent="0.35">
      <c r="B25" s="20" t="s">
        <v>23</v>
      </c>
      <c r="C25" s="21">
        <v>0.5</v>
      </c>
      <c r="D25" s="22">
        <v>5</v>
      </c>
      <c r="E25" s="23">
        <f>AVERAGE(E17:E23)</f>
        <v>48.146979740687776</v>
      </c>
      <c r="F25" s="23">
        <f>-(MIN(E17:E23)-E25)</f>
        <v>25.251876286097932</v>
      </c>
      <c r="G25" s="24">
        <f>MAX(E17:E23)-E25</f>
        <v>13.324024745396208</v>
      </c>
      <c r="H25" s="25">
        <f>AVERAGE(H17:H23)</f>
        <v>0.61302495002746582</v>
      </c>
      <c r="I25" s="23">
        <f>STDEV(H17:H23)</f>
        <v>0.17078268751277437</v>
      </c>
      <c r="J25" s="23">
        <f>-(MIN(H17:H23)-H25)</f>
        <v>0.32151612639427185</v>
      </c>
      <c r="K25" s="24">
        <f>MAX(H17:H23)-H25</f>
        <v>0.16964632272720326</v>
      </c>
      <c r="L25" s="25">
        <f>AVERAGE(L17:L23)</f>
        <v>81.254142857142853</v>
      </c>
      <c r="M25" s="23">
        <f>STDEV(L17:L23)</f>
        <v>11.791919216545001</v>
      </c>
      <c r="N25" s="23">
        <f>-(MIN(L17:L23)-L25)</f>
        <v>18.242142857142852</v>
      </c>
      <c r="O25" s="24">
        <f>MAX(L17:L23)-L25</f>
        <v>11.404857142857153</v>
      </c>
    </row>
    <row r="26" spans="2:16" ht="15" customHeight="1" x14ac:dyDescent="0.3">
      <c r="B26" s="16" t="s">
        <v>24</v>
      </c>
      <c r="C26" s="28">
        <v>1</v>
      </c>
      <c r="D26" s="17">
        <v>5</v>
      </c>
      <c r="E26" s="29">
        <v>31.543844223022461</v>
      </c>
      <c r="F26" s="11"/>
      <c r="G26" s="12"/>
      <c r="H26" s="26">
        <v>0.40162774920463562</v>
      </c>
      <c r="I26" s="11"/>
      <c r="J26" s="11"/>
      <c r="K26" s="12"/>
      <c r="L26" s="26">
        <v>96.728999999999999</v>
      </c>
      <c r="M26" s="11"/>
      <c r="N26" s="11"/>
      <c r="O26" s="12"/>
    </row>
    <row r="27" spans="2:16" ht="15" customHeight="1" x14ac:dyDescent="0.3">
      <c r="B27" s="16" t="s">
        <v>25</v>
      </c>
      <c r="C27" s="28">
        <v>1</v>
      </c>
      <c r="D27" s="17">
        <v>5</v>
      </c>
      <c r="E27" s="10">
        <v>62.086112976074219</v>
      </c>
      <c r="F27" s="11"/>
      <c r="G27" s="12"/>
      <c r="H27" s="26">
        <v>0.79050308465957653</v>
      </c>
      <c r="I27" s="11"/>
      <c r="J27" s="11"/>
      <c r="K27" s="12"/>
      <c r="L27" s="26">
        <v>89.09</v>
      </c>
      <c r="M27" s="11"/>
      <c r="N27" s="11"/>
      <c r="O27" s="12"/>
    </row>
    <row r="28" spans="2:16" ht="15" customHeight="1" x14ac:dyDescent="0.3">
      <c r="B28" s="16" t="s">
        <v>26</v>
      </c>
      <c r="C28" s="28">
        <v>1</v>
      </c>
      <c r="D28" s="17">
        <v>5</v>
      </c>
      <c r="E28" s="10">
        <v>63.691864013671875</v>
      </c>
      <c r="F28" s="11"/>
      <c r="G28" s="12"/>
      <c r="H28" s="26">
        <v>0.81094807386398315</v>
      </c>
      <c r="I28" s="11"/>
      <c r="J28" s="11"/>
      <c r="K28" s="12"/>
      <c r="L28" s="26">
        <v>88.207999999999998</v>
      </c>
      <c r="M28" s="11"/>
      <c r="N28" s="11"/>
      <c r="O28" s="12"/>
    </row>
    <row r="29" spans="2:16" ht="15" customHeight="1" x14ac:dyDescent="0.3">
      <c r="B29" s="16" t="s">
        <v>27</v>
      </c>
      <c r="C29" s="28">
        <v>1</v>
      </c>
      <c r="D29" s="17">
        <v>5</v>
      </c>
      <c r="E29" s="10">
        <v>58.271236419677734</v>
      </c>
      <c r="F29" s="11"/>
      <c r="G29" s="12"/>
      <c r="H29" s="26">
        <v>0.74193066358566284</v>
      </c>
      <c r="I29" s="11"/>
      <c r="J29" s="11"/>
      <c r="K29" s="12"/>
      <c r="L29" s="26">
        <v>94.578999999999994</v>
      </c>
      <c r="M29" s="11"/>
      <c r="N29" s="11"/>
      <c r="O29" s="12"/>
    </row>
    <row r="30" spans="2:16" ht="15" customHeight="1" x14ac:dyDescent="0.3">
      <c r="B30" s="16" t="s">
        <v>28</v>
      </c>
      <c r="C30" s="28">
        <v>1</v>
      </c>
      <c r="D30" s="17">
        <v>5</v>
      </c>
      <c r="E30" s="10">
        <v>63.8526611328125</v>
      </c>
      <c r="F30" s="11"/>
      <c r="G30" s="12"/>
      <c r="H30" s="26">
        <v>0.81299543380737305</v>
      </c>
      <c r="I30" s="11"/>
      <c r="J30" s="11"/>
      <c r="K30" s="12"/>
      <c r="L30" s="26">
        <v>78.277000000000001</v>
      </c>
      <c r="M30" s="11"/>
      <c r="N30" s="11"/>
      <c r="O30" s="12"/>
    </row>
    <row r="31" spans="2:16" ht="15" customHeight="1" x14ac:dyDescent="0.3">
      <c r="B31" s="16" t="s">
        <v>29</v>
      </c>
      <c r="C31" s="28">
        <v>1</v>
      </c>
      <c r="D31" s="17">
        <v>5</v>
      </c>
      <c r="E31" s="10">
        <v>29.066484451293945</v>
      </c>
      <c r="F31" s="11"/>
      <c r="G31" s="12"/>
      <c r="H31" s="26">
        <v>0.37008509039878851</v>
      </c>
      <c r="I31" s="11"/>
      <c r="J31" s="11"/>
      <c r="K31" s="12"/>
      <c r="L31" s="26">
        <v>80.855000000000004</v>
      </c>
      <c r="M31" s="11"/>
      <c r="N31" s="11"/>
      <c r="O31" s="12"/>
    </row>
    <row r="32" spans="2:16" ht="15" customHeight="1" x14ac:dyDescent="0.3">
      <c r="B32" s="16" t="s">
        <v>30</v>
      </c>
      <c r="C32" s="28">
        <v>1</v>
      </c>
      <c r="D32" s="9">
        <v>5</v>
      </c>
      <c r="E32" s="10">
        <v>54.318843841552734</v>
      </c>
      <c r="F32" s="11"/>
      <c r="G32" s="12"/>
      <c r="H32" s="26">
        <v>0.69160735607147217</v>
      </c>
      <c r="I32" s="11"/>
      <c r="J32" s="11"/>
      <c r="K32" s="12"/>
      <c r="L32" s="26">
        <v>92.6</v>
      </c>
      <c r="M32" s="11"/>
      <c r="N32" s="11"/>
      <c r="O32" s="12"/>
    </row>
    <row r="33" spans="2:15" ht="15" customHeight="1" x14ac:dyDescent="0.3">
      <c r="B33" s="16" t="s">
        <v>31</v>
      </c>
      <c r="C33" s="28">
        <v>1</v>
      </c>
      <c r="D33" s="9">
        <v>5</v>
      </c>
      <c r="E33" s="30">
        <v>69.587051391601563</v>
      </c>
      <c r="F33" s="11"/>
      <c r="G33" s="12"/>
      <c r="H33" s="26">
        <v>0.88600778579711925</v>
      </c>
      <c r="I33" s="11"/>
      <c r="J33" s="11"/>
      <c r="K33" s="12"/>
      <c r="L33" s="26">
        <v>92.632999999999996</v>
      </c>
      <c r="M33" s="11"/>
      <c r="N33" s="11"/>
      <c r="O33" s="12"/>
    </row>
    <row r="34" spans="2:15" ht="15" customHeight="1" thickBot="1" x14ac:dyDescent="0.35">
      <c r="B34" s="20" t="s">
        <v>32</v>
      </c>
      <c r="C34" s="21">
        <v>1</v>
      </c>
      <c r="D34" s="22">
        <v>5</v>
      </c>
      <c r="E34" s="23">
        <f>AVERAGE(E26:E33)</f>
        <v>54.052262306213379</v>
      </c>
      <c r="F34" s="23">
        <f>-(MIN(E26:E33)-E34)</f>
        <v>24.985777854919434</v>
      </c>
      <c r="G34" s="24">
        <f>MAX(E26:E33)-E34</f>
        <v>15.534789085388184</v>
      </c>
      <c r="H34" s="25">
        <f>AVERAGE(H26:H33)</f>
        <v>0.68821315467357635</v>
      </c>
      <c r="I34" s="23">
        <f>STDEV(H26:H33)</f>
        <v>0.19510223500448237</v>
      </c>
      <c r="J34" s="23">
        <f>-(MIN(H26:H33)-H34)</f>
        <v>0.31812806427478785</v>
      </c>
      <c r="K34" s="24">
        <f>MAX(H26:H33)-H34</f>
        <v>0.1977946311235429</v>
      </c>
      <c r="L34" s="25">
        <f>AVERAGE(L26:L33)</f>
        <v>89.121375000000015</v>
      </c>
      <c r="M34" s="23">
        <f>STDEV(L26:L33)</f>
        <v>6.5341152409597747</v>
      </c>
      <c r="N34" s="23">
        <f>-(MIN(L26:L33)-L34)</f>
        <v>10.844375000000014</v>
      </c>
      <c r="O34" s="24">
        <f>MAX(L26:L33)-L34</f>
        <v>7.6076249999999845</v>
      </c>
    </row>
    <row r="35" spans="2:15" ht="15" customHeight="1" x14ac:dyDescent="0.3">
      <c r="B35" s="7" t="s">
        <v>33</v>
      </c>
      <c r="C35" s="28">
        <v>5</v>
      </c>
      <c r="D35" s="9">
        <v>5</v>
      </c>
      <c r="E35" s="29">
        <v>71.50091552734375</v>
      </c>
      <c r="F35" s="11"/>
      <c r="G35" s="12"/>
      <c r="H35" s="26">
        <v>0.91037577390670787</v>
      </c>
      <c r="I35" s="11"/>
      <c r="J35" s="11"/>
      <c r="K35" s="12"/>
      <c r="L35" s="26">
        <v>83.022999999999996</v>
      </c>
      <c r="M35" s="11"/>
      <c r="N35" s="11"/>
      <c r="O35" s="12"/>
    </row>
    <row r="36" spans="2:15" ht="15" customHeight="1" x14ac:dyDescent="0.3">
      <c r="B36" s="7" t="s">
        <v>34</v>
      </c>
      <c r="C36" s="28">
        <v>5</v>
      </c>
      <c r="D36" s="9">
        <v>5</v>
      </c>
      <c r="E36" s="10">
        <v>47.941905975341797</v>
      </c>
      <c r="F36" s="11"/>
      <c r="G36" s="12"/>
      <c r="H36" s="26">
        <v>0.61041384935379028</v>
      </c>
      <c r="I36" s="11"/>
      <c r="J36" s="11"/>
      <c r="K36" s="12"/>
      <c r="L36" s="26">
        <v>78.128</v>
      </c>
      <c r="M36" s="11"/>
      <c r="N36" s="11"/>
      <c r="O36" s="12"/>
    </row>
    <row r="37" spans="2:15" ht="15" customHeight="1" x14ac:dyDescent="0.3">
      <c r="B37" s="7" t="s">
        <v>35</v>
      </c>
      <c r="C37" s="28">
        <v>5</v>
      </c>
      <c r="D37" s="9">
        <v>5</v>
      </c>
      <c r="E37" s="10">
        <v>32.306289672851563</v>
      </c>
      <c r="F37" s="11"/>
      <c r="G37" s="12"/>
      <c r="H37" s="26">
        <v>0.41133549809455872</v>
      </c>
      <c r="I37" s="11"/>
      <c r="J37" s="11"/>
      <c r="K37" s="12"/>
      <c r="L37" s="26">
        <v>89.429000000000002</v>
      </c>
      <c r="M37" s="11"/>
      <c r="N37" s="11"/>
      <c r="O37" s="12"/>
    </row>
    <row r="38" spans="2:15" ht="15" customHeight="1" x14ac:dyDescent="0.3">
      <c r="B38" s="7" t="s">
        <v>36</v>
      </c>
      <c r="C38" s="28">
        <v>5</v>
      </c>
      <c r="D38" s="9">
        <v>5</v>
      </c>
      <c r="E38" s="10">
        <v>73.95782470703125</v>
      </c>
      <c r="F38" s="11"/>
      <c r="G38" s="12"/>
      <c r="H38" s="26">
        <v>0.94165807962417603</v>
      </c>
      <c r="I38" s="11"/>
      <c r="J38" s="11"/>
      <c r="K38" s="12"/>
      <c r="L38" s="26">
        <v>85.263999999999996</v>
      </c>
      <c r="M38" s="11"/>
      <c r="N38" s="11"/>
      <c r="O38" s="12"/>
    </row>
    <row r="39" spans="2:15" ht="15" customHeight="1" x14ac:dyDescent="0.3">
      <c r="B39" s="7" t="s">
        <v>37</v>
      </c>
      <c r="C39" s="28">
        <v>5</v>
      </c>
      <c r="D39" s="9">
        <v>5</v>
      </c>
      <c r="E39" s="10">
        <v>61.706844329833984</v>
      </c>
      <c r="F39" s="11"/>
      <c r="G39" s="12"/>
      <c r="H39" s="26">
        <v>0.78567409515380859</v>
      </c>
      <c r="I39" s="11"/>
      <c r="J39" s="11"/>
      <c r="K39" s="12"/>
      <c r="L39" s="26">
        <v>85.272000000000006</v>
      </c>
      <c r="M39" s="11"/>
      <c r="N39" s="11"/>
      <c r="O39" s="12"/>
    </row>
    <row r="40" spans="2:15" ht="15" customHeight="1" x14ac:dyDescent="0.3">
      <c r="B40" s="7" t="s">
        <v>38</v>
      </c>
      <c r="C40" s="28">
        <v>5</v>
      </c>
      <c r="D40" s="9">
        <v>5</v>
      </c>
      <c r="E40" s="10">
        <v>65.683174133300781</v>
      </c>
      <c r="F40" s="11"/>
      <c r="G40" s="12"/>
      <c r="H40" s="26">
        <v>0.83630216121673584</v>
      </c>
      <c r="I40" s="11"/>
      <c r="J40" s="11"/>
      <c r="K40" s="12"/>
      <c r="L40" s="26">
        <v>70.992000000000004</v>
      </c>
      <c r="M40" s="11"/>
      <c r="N40" s="11"/>
      <c r="O40" s="12"/>
    </row>
    <row r="41" spans="2:15" ht="15" customHeight="1" x14ac:dyDescent="0.3">
      <c r="B41" s="7" t="s">
        <v>39</v>
      </c>
      <c r="C41" s="28">
        <v>5</v>
      </c>
      <c r="D41" s="9">
        <v>5</v>
      </c>
      <c r="E41" s="10">
        <v>73.95782470703125</v>
      </c>
      <c r="F41" s="11"/>
      <c r="G41" s="12"/>
      <c r="H41" s="26">
        <v>0.94165807962417603</v>
      </c>
      <c r="I41" s="11"/>
      <c r="J41" s="11"/>
      <c r="K41" s="12"/>
      <c r="L41" s="26">
        <v>98.096000000000004</v>
      </c>
      <c r="M41" s="11"/>
      <c r="N41" s="11"/>
      <c r="O41" s="12"/>
    </row>
    <row r="42" spans="2:15" ht="15" customHeight="1" x14ac:dyDescent="0.3">
      <c r="B42" s="7" t="s">
        <v>40</v>
      </c>
      <c r="C42" s="28">
        <v>5</v>
      </c>
      <c r="D42" s="9">
        <v>5</v>
      </c>
      <c r="E42" s="30">
        <v>72.73065185546875</v>
      </c>
      <c r="F42" s="11"/>
      <c r="G42" s="12"/>
      <c r="H42" s="26">
        <v>0.92603325843811035</v>
      </c>
      <c r="I42" s="11"/>
      <c r="J42" s="11"/>
      <c r="K42" s="12"/>
      <c r="L42" s="26">
        <v>91.552999999999997</v>
      </c>
      <c r="M42" s="11"/>
      <c r="N42" s="11"/>
      <c r="O42" s="12"/>
    </row>
    <row r="43" spans="2:15" ht="15" customHeight="1" thickBot="1" x14ac:dyDescent="0.35">
      <c r="B43" s="20" t="s">
        <v>41</v>
      </c>
      <c r="C43" s="21">
        <v>5</v>
      </c>
      <c r="D43" s="22">
        <v>5</v>
      </c>
      <c r="E43" s="23">
        <f>AVERAGE(E35:E42)</f>
        <v>62.473178863525391</v>
      </c>
      <c r="F43" s="23">
        <f>-(MIN(E35:E42)-E43)</f>
        <v>30.166889190673828</v>
      </c>
      <c r="G43" s="24">
        <f>MAX(E35:E42)-E43</f>
        <v>11.484645843505859</v>
      </c>
      <c r="H43" s="25">
        <f>AVERAGE(H35:H42)</f>
        <v>0.79543134942650795</v>
      </c>
      <c r="I43" s="23">
        <f>STDEV(H35:H42)</f>
        <v>0.19144574696468741</v>
      </c>
      <c r="J43" s="23">
        <f>-(MIN(H35:H42)-H43)</f>
        <v>0.38409585133194923</v>
      </c>
      <c r="K43" s="24">
        <f>MAX(H35:H42)-H43</f>
        <v>0.14622673019766808</v>
      </c>
      <c r="L43" s="25">
        <f>AVERAGE(L35:L42)</f>
        <v>85.219624999999994</v>
      </c>
      <c r="M43" s="23">
        <f>STDEV(L35:L42)</f>
        <v>8.2909403384916835</v>
      </c>
      <c r="N43" s="23">
        <f>-(MIN(L35:L42)-L43)</f>
        <v>14.227624999999989</v>
      </c>
      <c r="O43" s="24">
        <f>MAX(L35:L42)-L43</f>
        <v>12.87637500000001</v>
      </c>
    </row>
    <row r="44" spans="2:15" ht="15" customHeight="1" x14ac:dyDescent="0.3">
      <c r="B44" s="7" t="s">
        <v>42</v>
      </c>
      <c r="C44" s="28">
        <v>10</v>
      </c>
      <c r="D44" s="9">
        <v>5</v>
      </c>
      <c r="E44" s="29">
        <v>77.872169494628906</v>
      </c>
      <c r="F44" s="11"/>
      <c r="G44" s="12"/>
      <c r="H44" s="26">
        <v>0.99149692058563232</v>
      </c>
      <c r="I44" s="11"/>
      <c r="J44" s="11"/>
      <c r="K44" s="12"/>
      <c r="L44" s="26">
        <v>86.876999999999995</v>
      </c>
      <c r="M44" s="11"/>
      <c r="N44" s="11"/>
      <c r="O44" s="12"/>
    </row>
    <row r="45" spans="2:15" ht="15" customHeight="1" x14ac:dyDescent="0.3">
      <c r="B45" s="7" t="s">
        <v>43</v>
      </c>
      <c r="C45" s="28">
        <v>10</v>
      </c>
      <c r="D45" s="9">
        <v>5</v>
      </c>
      <c r="E45" s="10">
        <v>63.556163787841797</v>
      </c>
      <c r="F45" s="11"/>
      <c r="G45" s="12"/>
      <c r="H45" s="26">
        <v>0.80922031402587891</v>
      </c>
      <c r="I45" s="11"/>
      <c r="J45" s="11"/>
      <c r="K45" s="12"/>
      <c r="L45" s="26">
        <v>96.566000000000003</v>
      </c>
      <c r="M45" s="11"/>
      <c r="N45" s="11"/>
      <c r="O45" s="12"/>
    </row>
    <row r="46" spans="2:15" ht="15" customHeight="1" x14ac:dyDescent="0.3">
      <c r="B46" s="7" t="s">
        <v>44</v>
      </c>
      <c r="C46" s="28">
        <v>10</v>
      </c>
      <c r="D46" s="9">
        <v>5</v>
      </c>
      <c r="E46" s="10">
        <v>73.561653137207017</v>
      </c>
      <c r="F46" s="11"/>
      <c r="G46" s="12"/>
      <c r="H46" s="26">
        <v>0.93661385774612427</v>
      </c>
      <c r="I46" s="11"/>
      <c r="J46" s="11"/>
      <c r="K46" s="12"/>
      <c r="L46" s="26">
        <v>98.765000000000001</v>
      </c>
      <c r="M46" s="11"/>
      <c r="N46" s="11"/>
      <c r="O46" s="12"/>
    </row>
    <row r="47" spans="2:15" ht="15" customHeight="1" x14ac:dyDescent="0.3">
      <c r="B47" s="7" t="s">
        <v>45</v>
      </c>
      <c r="C47" s="28">
        <v>10</v>
      </c>
      <c r="D47" s="9">
        <v>5</v>
      </c>
      <c r="E47" s="10">
        <v>64.485755920410156</v>
      </c>
      <c r="F47" s="11"/>
      <c r="G47" s="12"/>
      <c r="H47" s="26">
        <v>0.82105618715286255</v>
      </c>
      <c r="I47" s="11"/>
      <c r="J47" s="11"/>
      <c r="K47" s="12"/>
      <c r="L47" s="26">
        <v>93.414000000000001</v>
      </c>
      <c r="M47" s="11"/>
      <c r="N47" s="11"/>
      <c r="O47" s="12"/>
    </row>
    <row r="48" spans="2:15" ht="15" customHeight="1" x14ac:dyDescent="0.3">
      <c r="B48" s="7" t="s">
        <v>46</v>
      </c>
      <c r="C48" s="28">
        <v>10</v>
      </c>
      <c r="D48" s="9">
        <v>5</v>
      </c>
      <c r="E48" s="10">
        <v>64.352951049804688</v>
      </c>
      <c r="F48" s="11"/>
      <c r="G48" s="12"/>
      <c r="H48" s="26">
        <v>0.81936532258987427</v>
      </c>
      <c r="I48" s="11"/>
      <c r="J48" s="11"/>
      <c r="K48" s="12"/>
      <c r="L48" s="26">
        <v>94.683999999999997</v>
      </c>
      <c r="M48" s="11"/>
      <c r="N48" s="11"/>
      <c r="O48" s="12"/>
    </row>
    <row r="49" spans="2:15" ht="15" customHeight="1" x14ac:dyDescent="0.3">
      <c r="B49" s="7" t="s">
        <v>47</v>
      </c>
      <c r="C49" s="28">
        <v>10</v>
      </c>
      <c r="D49" s="9">
        <v>5</v>
      </c>
      <c r="E49" s="10">
        <v>63.246303558349609</v>
      </c>
      <c r="F49" s="11"/>
      <c r="G49" s="12"/>
      <c r="H49" s="26">
        <v>0.8052750825881958</v>
      </c>
      <c r="I49" s="11"/>
      <c r="J49" s="11"/>
      <c r="K49" s="12"/>
      <c r="L49" s="26">
        <v>82.765999999999991</v>
      </c>
      <c r="M49" s="11"/>
      <c r="N49" s="11"/>
      <c r="O49" s="12"/>
    </row>
    <row r="50" spans="2:15" ht="15" customHeight="1" x14ac:dyDescent="0.3">
      <c r="B50" s="7" t="s">
        <v>48</v>
      </c>
      <c r="C50" s="28">
        <v>10</v>
      </c>
      <c r="D50" s="9">
        <v>5</v>
      </c>
      <c r="E50" s="10">
        <v>84.511581420898438</v>
      </c>
      <c r="F50" s="11"/>
      <c r="G50" s="12"/>
      <c r="H50" s="26">
        <v>1.0760324001312256</v>
      </c>
      <c r="I50" s="11"/>
      <c r="J50" s="11"/>
      <c r="K50" s="12"/>
      <c r="L50" s="26">
        <v>89.296999999999997</v>
      </c>
      <c r="M50" s="11"/>
      <c r="N50" s="11"/>
      <c r="O50" s="12"/>
    </row>
    <row r="51" spans="2:15" ht="15" customHeight="1" x14ac:dyDescent="0.3">
      <c r="B51" s="7" t="s">
        <v>49</v>
      </c>
      <c r="C51" s="28">
        <v>10</v>
      </c>
      <c r="D51" s="9">
        <v>5</v>
      </c>
      <c r="E51" s="30">
        <v>84.511581420898438</v>
      </c>
      <c r="F51" s="11"/>
      <c r="G51" s="12"/>
      <c r="H51" s="26">
        <v>1.0760324001312256</v>
      </c>
      <c r="I51" s="11"/>
      <c r="J51" s="11"/>
      <c r="K51" s="12"/>
      <c r="L51" s="26">
        <v>93.935000000000002</v>
      </c>
      <c r="M51" s="11"/>
      <c r="N51" s="11"/>
      <c r="O51" s="12"/>
    </row>
    <row r="52" spans="2:15" ht="15" customHeight="1" thickBot="1" x14ac:dyDescent="0.35">
      <c r="B52" s="20" t="s">
        <v>50</v>
      </c>
      <c r="C52" s="21">
        <v>10</v>
      </c>
      <c r="D52" s="22">
        <v>5</v>
      </c>
      <c r="E52" s="23">
        <f>AVERAGE(E44:E51)</f>
        <v>72.012269973754883</v>
      </c>
      <c r="F52" s="23">
        <f>-(MIN(E44:E51)-E52)</f>
        <v>8.7659664154052734</v>
      </c>
      <c r="G52" s="24">
        <f>MAX(E44:E51)-E52</f>
        <v>12.499311447143555</v>
      </c>
      <c r="H52" s="25">
        <f>AVERAGE(H44:H51)</f>
        <v>0.91688656061887741</v>
      </c>
      <c r="I52" s="23">
        <f>STDEV(H44:H51)</f>
        <v>0.1191359748735267</v>
      </c>
      <c r="J52" s="23">
        <f>-(MIN(H44:H51)-H52)</f>
        <v>0.11161147803068161</v>
      </c>
      <c r="K52" s="24">
        <f>MAX(H44:H51)-H52</f>
        <v>0.15914583951234818</v>
      </c>
      <c r="L52" s="25">
        <f>AVERAGE(L44:L51)</f>
        <v>92.037999999999982</v>
      </c>
      <c r="M52" s="23">
        <f>STDEV(L44:L51)</f>
        <v>5.3233662819149128</v>
      </c>
      <c r="N52" s="23">
        <f>-(MIN(L44:L51)-L52)</f>
        <v>9.2719999999999914</v>
      </c>
      <c r="O52" s="24">
        <f>MAX(L44:L51)-L52</f>
        <v>6.7270000000000181</v>
      </c>
    </row>
    <row r="53" spans="2:15" ht="15" customHeight="1" x14ac:dyDescent="0.3">
      <c r="B53" s="7" t="s">
        <v>51</v>
      </c>
      <c r="C53" s="28">
        <v>20</v>
      </c>
      <c r="D53" s="9">
        <v>5</v>
      </c>
      <c r="E53" s="29">
        <v>80.138511657714844</v>
      </c>
      <c r="F53" s="11"/>
      <c r="G53" s="12"/>
      <c r="H53" s="26">
        <v>1.020352840423584</v>
      </c>
      <c r="I53" s="11"/>
      <c r="J53" s="11"/>
      <c r="K53" s="12"/>
      <c r="L53" s="26">
        <v>92.588999999999999</v>
      </c>
      <c r="M53" s="11"/>
      <c r="N53" s="11"/>
      <c r="O53" s="12"/>
    </row>
    <row r="54" spans="2:15" ht="15" customHeight="1" x14ac:dyDescent="0.3">
      <c r="B54" s="7" t="s">
        <v>52</v>
      </c>
      <c r="C54" s="28">
        <v>20</v>
      </c>
      <c r="D54" s="9">
        <v>5</v>
      </c>
      <c r="E54" s="10">
        <v>78.944664001464844</v>
      </c>
      <c r="F54" s="11"/>
      <c r="G54" s="12"/>
      <c r="H54" s="26">
        <v>1.0051523447036743</v>
      </c>
      <c r="I54" s="11"/>
      <c r="J54" s="11"/>
      <c r="K54" s="12"/>
      <c r="L54" s="26">
        <v>94.242000000000004</v>
      </c>
      <c r="M54" s="11"/>
      <c r="N54" s="11"/>
      <c r="O54" s="12"/>
    </row>
    <row r="55" spans="2:15" ht="15" customHeight="1" x14ac:dyDescent="0.3">
      <c r="B55" s="7" t="s">
        <v>53</v>
      </c>
      <c r="C55" s="28">
        <v>20</v>
      </c>
      <c r="D55" s="9">
        <v>5</v>
      </c>
      <c r="E55" s="10">
        <v>77.957496643066406</v>
      </c>
      <c r="F55" s="11"/>
      <c r="G55" s="12"/>
      <c r="H55" s="26">
        <v>0.99258333444595348</v>
      </c>
      <c r="I55" s="11"/>
      <c r="J55" s="11"/>
      <c r="K55" s="12"/>
      <c r="L55" s="26">
        <v>82.625</v>
      </c>
      <c r="M55" s="11"/>
      <c r="N55" s="11"/>
      <c r="O55" s="12"/>
    </row>
    <row r="56" spans="2:15" ht="15" customHeight="1" x14ac:dyDescent="0.3">
      <c r="B56" s="7" t="s">
        <v>54</v>
      </c>
      <c r="C56" s="28">
        <v>20</v>
      </c>
      <c r="D56" s="9">
        <v>5</v>
      </c>
      <c r="E56" s="10">
        <v>64.841224670410156</v>
      </c>
      <c r="F56" s="11"/>
      <c r="G56" s="12"/>
      <c r="H56" s="26">
        <v>0.82558214664459229</v>
      </c>
      <c r="I56" s="11"/>
      <c r="J56" s="11"/>
      <c r="K56" s="12"/>
      <c r="L56" s="26">
        <v>88.771000000000001</v>
      </c>
      <c r="M56" s="11"/>
      <c r="N56" s="11"/>
      <c r="O56" s="12"/>
    </row>
    <row r="57" spans="2:15" ht="15" customHeight="1" x14ac:dyDescent="0.3">
      <c r="B57" s="7" t="s">
        <v>55</v>
      </c>
      <c r="C57" s="28">
        <v>20</v>
      </c>
      <c r="D57" s="9">
        <v>5</v>
      </c>
      <c r="E57" s="10">
        <v>90.692481994628906</v>
      </c>
      <c r="F57" s="11"/>
      <c r="G57" s="12"/>
      <c r="H57" s="26">
        <v>1.1547298431396484</v>
      </c>
      <c r="I57" s="11"/>
      <c r="J57" s="11"/>
      <c r="K57" s="12"/>
      <c r="L57" s="26">
        <v>95.855000000000004</v>
      </c>
      <c r="M57" s="11"/>
      <c r="N57" s="11"/>
      <c r="O57" s="12"/>
    </row>
    <row r="58" spans="2:15" ht="15" customHeight="1" x14ac:dyDescent="0.3">
      <c r="B58" s="7" t="s">
        <v>56</v>
      </c>
      <c r="C58" s="28">
        <v>20</v>
      </c>
      <c r="D58" s="9">
        <v>5</v>
      </c>
      <c r="E58" s="10">
        <v>65.131439208984375</v>
      </c>
      <c r="F58" s="11"/>
      <c r="G58" s="12"/>
      <c r="H58" s="26">
        <v>0.82927727699279796</v>
      </c>
      <c r="I58" s="11"/>
      <c r="J58" s="11"/>
      <c r="K58" s="12"/>
      <c r="L58" s="26">
        <v>98.447000000000003</v>
      </c>
      <c r="M58" s="11"/>
      <c r="N58" s="11"/>
      <c r="O58" s="12"/>
    </row>
    <row r="59" spans="2:15" ht="15" customHeight="1" x14ac:dyDescent="0.3">
      <c r="B59" s="7" t="s">
        <v>57</v>
      </c>
      <c r="C59" s="28">
        <v>20</v>
      </c>
      <c r="D59" s="9">
        <v>5</v>
      </c>
      <c r="E59" s="10">
        <v>82.758438110351563</v>
      </c>
      <c r="F59" s="11"/>
      <c r="G59" s="12"/>
      <c r="H59" s="26">
        <v>1.0537106990814209</v>
      </c>
      <c r="I59" s="11"/>
      <c r="J59" s="11"/>
      <c r="K59" s="12"/>
      <c r="L59" s="26">
        <v>94.358999999999995</v>
      </c>
      <c r="M59" s="11"/>
      <c r="N59" s="11"/>
      <c r="O59" s="12"/>
    </row>
    <row r="60" spans="2:15" ht="15" customHeight="1" x14ac:dyDescent="0.3">
      <c r="B60" s="7" t="s">
        <v>58</v>
      </c>
      <c r="C60" s="28">
        <v>20</v>
      </c>
      <c r="D60" s="9">
        <v>5</v>
      </c>
      <c r="E60" s="30">
        <v>79.357917785644531</v>
      </c>
      <c r="F60" s="11"/>
      <c r="G60" s="12"/>
      <c r="H60" s="26">
        <v>1.0104140043258667</v>
      </c>
      <c r="I60" s="11"/>
      <c r="J60" s="11"/>
      <c r="K60" s="12"/>
      <c r="L60" s="26">
        <v>92.701999999999998</v>
      </c>
      <c r="M60" s="11"/>
      <c r="N60" s="11"/>
      <c r="O60" s="12"/>
    </row>
    <row r="61" spans="2:15" ht="15" customHeight="1" thickBot="1" x14ac:dyDescent="0.35">
      <c r="B61" s="20" t="s">
        <v>59</v>
      </c>
      <c r="C61" s="21">
        <v>20</v>
      </c>
      <c r="D61" s="22">
        <v>5</v>
      </c>
      <c r="E61" s="23">
        <f>AVERAGE(E53:E60)</f>
        <v>77.477771759033203</v>
      </c>
      <c r="F61" s="23">
        <f>-(MIN(E53:E60)-E61)</f>
        <v>12.636547088623047</v>
      </c>
      <c r="G61" s="24">
        <f>MAX(E53:E60)-E61</f>
        <v>13.214710235595703</v>
      </c>
      <c r="H61" s="25">
        <f>AVERAGE(H53:H60)</f>
        <v>0.98647531121969223</v>
      </c>
      <c r="I61" s="23">
        <f>STDEV(H53:H60)</f>
        <v>0.11054081651097908</v>
      </c>
      <c r="J61" s="23">
        <f>-(MIN(H53:H60)-H61)</f>
        <v>0.16089316457509995</v>
      </c>
      <c r="K61" s="24">
        <f>MAX(H53:H60)-H61</f>
        <v>0.16825453191995621</v>
      </c>
      <c r="L61" s="25">
        <f>AVERAGE(L53:L60)</f>
        <v>92.448750000000004</v>
      </c>
      <c r="M61" s="23">
        <f>STDEV(L53:L60)</f>
        <v>4.8485941629654734</v>
      </c>
      <c r="N61" s="23">
        <f>-(MIN(L53:L60)-L61)</f>
        <v>9.823750000000004</v>
      </c>
      <c r="O61" s="24">
        <f>MAX(L53:L60)-L61</f>
        <v>5.9982499999999987</v>
      </c>
    </row>
    <row r="62" spans="2:15" ht="15" customHeight="1" x14ac:dyDescent="0.3">
      <c r="B62" s="34" t="s">
        <v>75</v>
      </c>
      <c r="C62" s="8">
        <v>24.5</v>
      </c>
      <c r="D62" s="9">
        <v>5</v>
      </c>
      <c r="E62" s="10">
        <v>63.876888275146477</v>
      </c>
      <c r="F62" s="11"/>
      <c r="G62" s="12"/>
      <c r="H62" s="13">
        <v>0.8133038878440858</v>
      </c>
      <c r="I62" s="11"/>
      <c r="J62" s="11"/>
      <c r="K62" s="12"/>
      <c r="L62">
        <v>96.76</v>
      </c>
      <c r="M62" s="11"/>
      <c r="N62" s="11"/>
      <c r="O62" s="12"/>
    </row>
    <row r="63" spans="2:15" ht="15" customHeight="1" x14ac:dyDescent="0.3">
      <c r="B63" s="35" t="s">
        <v>76</v>
      </c>
      <c r="C63" s="8">
        <v>24.5</v>
      </c>
      <c r="D63" s="9">
        <v>5</v>
      </c>
      <c r="E63" s="10">
        <v>65.945877075195313</v>
      </c>
      <c r="F63" s="11"/>
      <c r="G63" s="12"/>
      <c r="H63" s="13">
        <v>0.83964699506759644</v>
      </c>
      <c r="I63" s="11"/>
      <c r="J63" s="11"/>
      <c r="K63" s="12"/>
      <c r="L63">
        <v>92.811999999999998</v>
      </c>
      <c r="M63" s="11"/>
      <c r="N63" s="11"/>
      <c r="O63" s="12"/>
    </row>
    <row r="64" spans="2:15" ht="15" customHeight="1" x14ac:dyDescent="0.3">
      <c r="B64" s="35" t="s">
        <v>77</v>
      </c>
      <c r="C64" s="8">
        <v>24.5</v>
      </c>
      <c r="D64" s="9">
        <v>5</v>
      </c>
      <c r="E64" s="10">
        <v>91.313331604003906</v>
      </c>
      <c r="F64" s="11"/>
      <c r="G64" s="12"/>
      <c r="H64" s="13">
        <v>1.1626347303390503</v>
      </c>
      <c r="I64" s="11"/>
      <c r="J64" s="11"/>
      <c r="K64" s="12"/>
      <c r="L64">
        <v>67.176999999999992</v>
      </c>
      <c r="M64" s="11"/>
      <c r="N64" s="11"/>
      <c r="O64" s="12"/>
    </row>
    <row r="65" spans="2:15" ht="15" customHeight="1" x14ac:dyDescent="0.3">
      <c r="B65" s="35" t="s">
        <v>78</v>
      </c>
      <c r="C65" s="8">
        <v>24.5</v>
      </c>
      <c r="D65" s="9">
        <v>5</v>
      </c>
      <c r="E65" s="10">
        <v>87.811637878417969</v>
      </c>
      <c r="F65" s="11"/>
      <c r="G65" s="12"/>
      <c r="H65" s="13">
        <v>1.1180498600006104</v>
      </c>
      <c r="I65" s="11"/>
      <c r="J65" s="11"/>
      <c r="K65" s="12"/>
      <c r="L65">
        <v>96.132999999999996</v>
      </c>
      <c r="M65" s="11"/>
      <c r="N65" s="11"/>
      <c r="O65" s="12"/>
    </row>
    <row r="66" spans="2:15" ht="15" customHeight="1" x14ac:dyDescent="0.3">
      <c r="B66" s="35" t="s">
        <v>79</v>
      </c>
      <c r="C66" s="8">
        <v>24.5</v>
      </c>
      <c r="D66" s="9">
        <v>5</v>
      </c>
      <c r="E66" s="10">
        <v>101.84507751464844</v>
      </c>
      <c r="F66" s="11"/>
      <c r="G66" s="12"/>
      <c r="H66" s="13">
        <v>1.2967287302017212</v>
      </c>
      <c r="I66" s="11"/>
      <c r="J66" s="11"/>
      <c r="K66" s="12"/>
      <c r="L66">
        <v>98.343000000000004</v>
      </c>
      <c r="M66" s="11"/>
      <c r="N66" s="11"/>
      <c r="O66" s="12"/>
    </row>
    <row r="67" spans="2:15" ht="15" customHeight="1" x14ac:dyDescent="0.3">
      <c r="B67" s="35" t="s">
        <v>80</v>
      </c>
      <c r="C67" s="8">
        <v>24.5</v>
      </c>
      <c r="D67" s="9">
        <v>5</v>
      </c>
      <c r="E67" s="10">
        <v>66.485763549804688</v>
      </c>
      <c r="F67" s="11"/>
      <c r="G67" s="12"/>
      <c r="H67" s="13">
        <v>0.8465210199356078</v>
      </c>
      <c r="I67" s="11"/>
      <c r="J67" s="11"/>
      <c r="K67" s="12"/>
      <c r="L67">
        <v>97.061999999999998</v>
      </c>
      <c r="M67" s="11"/>
      <c r="N67" s="11"/>
      <c r="O67" s="12"/>
    </row>
    <row r="68" spans="2:15" ht="15" customHeight="1" x14ac:dyDescent="0.3">
      <c r="B68" s="35" t="s">
        <v>82</v>
      </c>
      <c r="C68" s="8">
        <v>24.5</v>
      </c>
      <c r="D68" s="9">
        <v>5</v>
      </c>
      <c r="E68" s="10">
        <v>65.525962829589844</v>
      </c>
      <c r="F68" s="11"/>
      <c r="G68" s="12"/>
      <c r="H68" s="13">
        <v>0.83430051803588867</v>
      </c>
      <c r="I68" s="11"/>
      <c r="J68" s="11"/>
      <c r="K68" s="12"/>
      <c r="L68">
        <v>90.198999999999998</v>
      </c>
      <c r="M68" s="11"/>
      <c r="N68" s="11"/>
      <c r="O68" s="12"/>
    </row>
    <row r="69" spans="2:15" ht="15" customHeight="1" x14ac:dyDescent="0.3">
      <c r="B69" s="36" t="s">
        <v>81</v>
      </c>
      <c r="C69" s="8">
        <v>24.5</v>
      </c>
      <c r="D69" s="9">
        <v>5</v>
      </c>
      <c r="E69" s="10">
        <v>96.101638793945313</v>
      </c>
      <c r="F69" s="11"/>
      <c r="G69" s="12"/>
      <c r="H69" s="13">
        <v>1.223601222038269</v>
      </c>
      <c r="I69" s="11"/>
      <c r="J69" s="11"/>
      <c r="K69" s="12"/>
      <c r="L69">
        <v>98.367999999999995</v>
      </c>
      <c r="M69" s="11"/>
      <c r="N69" s="11"/>
      <c r="O69" s="12"/>
    </row>
    <row r="70" spans="2:15" ht="15" customHeight="1" thickBot="1" x14ac:dyDescent="0.35">
      <c r="B70" s="20" t="s">
        <v>60</v>
      </c>
      <c r="C70" s="21">
        <v>24.5</v>
      </c>
      <c r="D70" s="22">
        <v>5</v>
      </c>
      <c r="E70" s="23">
        <f>AVERAGE(E62:E69)</f>
        <v>79.863272190093994</v>
      </c>
      <c r="F70" s="23">
        <f>-(MIN(E62:E69)-E70)</f>
        <v>15.986383914947517</v>
      </c>
      <c r="G70" s="24">
        <f>MAX(E62:E69)-E70</f>
        <v>21.981805324554443</v>
      </c>
      <c r="H70" s="25">
        <f>AVERAGE(H62:H69)</f>
        <v>1.0168483704328537</v>
      </c>
      <c r="I70" s="23">
        <f>STDEV(H62:H69)</f>
        <v>0.20274578389929496</v>
      </c>
      <c r="J70" s="23">
        <f>-(MIN(H62:H69)-H70)</f>
        <v>0.20354448258876789</v>
      </c>
      <c r="K70" s="24">
        <f>MAX((H62:H69))-H70</f>
        <v>0.27988035976886749</v>
      </c>
      <c r="L70" s="25">
        <f>AVERAGE(L62:L69)</f>
        <v>92.106750000000005</v>
      </c>
      <c r="M70" s="23">
        <f>STDEV(L62:L69)</f>
        <v>10.46177610910974</v>
      </c>
      <c r="N70" s="23">
        <f>-(MIN(L62:L69)-L70)</f>
        <v>24.929750000000013</v>
      </c>
      <c r="O70" s="24">
        <f>MAX(L62:L69)-L70</f>
        <v>6.2612499999999898</v>
      </c>
    </row>
    <row r="71" spans="2:15" ht="15" customHeight="1" x14ac:dyDescent="0.3"/>
  </sheetData>
  <mergeCells count="1">
    <mergeCell ref="B6:B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Dwell Time Variation</vt:lpstr>
      <vt:lpstr>'Dwell Time Variation'!_Ref213944956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 Dahl</dc:creator>
  <cp:lastModifiedBy>Konstantin Dahl</cp:lastModifiedBy>
  <dcterms:created xsi:type="dcterms:W3CDTF">2025-12-15T11:47:07Z</dcterms:created>
  <dcterms:modified xsi:type="dcterms:W3CDTF">2025-12-17T09:37:44Z</dcterms:modified>
</cp:coreProperties>
</file>